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BuÇalışmaKitabı" defaultThemeVersion="124226"/>
  <workbookProtection workbookPassword="D6CB" lockStructure="1"/>
  <bookViews>
    <workbookView xWindow="11610" yWindow="345" windowWidth="11445" windowHeight="9360" tabRatio="867"/>
  </bookViews>
  <sheets>
    <sheet name="Ekler" sheetId="38" r:id="rId1"/>
    <sheet name="Profil ve Lisans Bilgileri" sheetId="39" r:id="rId2"/>
    <sheet name="Temel Veriler" sheetId="40" r:id="rId3"/>
    <sheet name="Yıllık Bilanço" sheetId="13" r:id="rId4"/>
    <sheet name="Yıllık Gelir Tablosu" sheetId="14" r:id="rId5"/>
    <sheet name="Yıllık Nakit Akım" sheetId="62" r:id="rId6"/>
    <sheet name="Mizanlar" sheetId="16" r:id="rId7"/>
    <sheet name="Alımlar" sheetId="17" r:id="rId8"/>
    <sheet name="Satışlar " sheetId="18" r:id="rId9"/>
    <sheet name="Serbest Tüketiciler" sheetId="2" r:id="rId10"/>
    <sheet name="Taşıma" sheetId="19" r:id="rId11"/>
    <sheet name="İşletme Giderleri" sheetId="21" r:id="rId12"/>
    <sheet name="İşletme Gideri Mizan Karşılığı" sheetId="43" r:id="rId13"/>
    <sheet name="Bina Kira Giderleri" sheetId="44" r:id="rId14"/>
    <sheet name="Taşıt Kira Giderleri" sheetId="45" r:id="rId15"/>
    <sheet name="Yazılım Kira Giderleri" sheetId="46" r:id="rId16"/>
    <sheet name="Fatura Bilgileri" sheetId="22" r:id="rId17"/>
    <sheet name="Periyodik Muayene Bilgileri" sheetId="61" r:id="rId18"/>
    <sheet name="İstihdam" sheetId="11" r:id="rId19"/>
    <sheet name="Krediler" sheetId="26" r:id="rId20"/>
    <sheet name="Hizmet Kalitesi" sheetId="12" r:id="rId21"/>
    <sheet name="Tüketici Bilgileri" sheetId="4" r:id="rId22"/>
    <sheet name="Yatırımlar-Mevcut Bölge" sheetId="49" r:id="rId23"/>
    <sheet name="Yatırımlar-Genişleme1" sheetId="58" r:id="rId24"/>
    <sheet name="Yatırımlar-Genişleme2" sheetId="59" r:id="rId25"/>
    <sheet name="Münferit Hatlar" sheetId="65" r:id="rId26"/>
    <sheet name="Yatırımlar-Konsolide" sheetId="60" r:id="rId27"/>
    <sheet name="Yatırım Dağılımı" sheetId="36" r:id="rId28"/>
    <sheet name="Planlanan Yatırımlar" sheetId="48" r:id="rId29"/>
    <sheet name="İstasyon Bilgileri" sheetId="50" r:id="rId30"/>
    <sheet name="Deplase Hatlar" sheetId="64" r:id="rId31"/>
    <sheet name="Hakedişler" sheetId="51" r:id="rId32"/>
    <sheet name="Hakediş Metrajları" sheetId="52" r:id="rId33"/>
    <sheet name="Sayaç Bilgileri" sheetId="56" r:id="rId34"/>
    <sheet name="ŞHDV" sheetId="30" r:id="rId35"/>
    <sheet name="Faaliyet Gelirleri" sheetId="32" r:id="rId36"/>
    <sheet name="Faaliyet Geliri Mizan Karşılığı" sheetId="53" r:id="rId37"/>
    <sheet name="Güvence Bedeli" sheetId="33" r:id="rId38"/>
    <sheet name="Varlık Satışı" sheetId="31" r:id="rId39"/>
    <sheet name="Tüketim Grubu Satış Tablosu_V1" sheetId="5" r:id="rId40"/>
    <sheet name="Tüketim Grubu Satış Tablosu_V2" sheetId="47" r:id="rId41"/>
    <sheet name="Müşteri Profili" sheetId="7" r:id="rId42"/>
  </sheets>
  <externalReferences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_???" localSheetId="29" hidden="1">#REF!</definedName>
    <definedName name="_???" localSheetId="11" hidden="1">#REF!</definedName>
    <definedName name="_???" localSheetId="6" hidden="1">#REF!</definedName>
    <definedName name="_???" localSheetId="1" hidden="1">#REF!</definedName>
    <definedName name="_???" localSheetId="27" hidden="1">#REF!</definedName>
    <definedName name="_???" localSheetId="22" hidden="1">#REF!</definedName>
    <definedName name="_???" hidden="1">#REF!</definedName>
    <definedName name="__fdf1">'[1]#REF'!$B$4</definedName>
    <definedName name="__fdf2">'[1]#REF'!$B$5</definedName>
    <definedName name="__Lot123">#REF!</definedName>
    <definedName name="__tr1">'[1]Travel Rates'!#REF!</definedName>
    <definedName name="__tr2">#REF!</definedName>
    <definedName name="__tr3">'[1]Travel Rates'!#REF!</definedName>
    <definedName name="__tr4">#REF!</definedName>
    <definedName name="__tr5">'[1]Travel Rates'!#REF!</definedName>
    <definedName name="__TTL4000">'[1]#REF'!$L$16</definedName>
    <definedName name="__TTL5000">'[1]#REF'!$N$211</definedName>
    <definedName name="__TTL5400">'[1]#REF'!$N$58</definedName>
    <definedName name="__TTL6000">'[1]#REF'!$N$102</definedName>
    <definedName name="__TTL8000">'[1]#REF'!$N$176</definedName>
    <definedName name="__wdf2">'[1]#REF'!$B$7</definedName>
    <definedName name="_1Y_0Crite" localSheetId="31">#REF!</definedName>
    <definedName name="_1Y_0Crite" localSheetId="29">#REF!</definedName>
    <definedName name="_1Y_0Crite" localSheetId="22">#REF!</definedName>
    <definedName name="_1Y_0Crite">#REF!</definedName>
    <definedName name="_2Y_0Crite" localSheetId="29">#REF!</definedName>
    <definedName name="_2Y_0Crite" localSheetId="27">#REF!</definedName>
    <definedName name="_2Y_0Crite" localSheetId="22">#REF!</definedName>
    <definedName name="_2Y_0Crite">#REF!</definedName>
    <definedName name="_2Y_0Extr">#REF!</definedName>
    <definedName name="_3Y__Crite">'[1]Labour Hours'!#REF!</definedName>
    <definedName name="_4Y__Extr" localSheetId="31">'[1]Labour Hours'!#REF!</definedName>
    <definedName name="_4Y__Extr" localSheetId="29">'[1]Labour Hours'!#REF!</definedName>
    <definedName name="_4Y__Extr" localSheetId="22">'[1]Labour Hours'!#REF!</definedName>
    <definedName name="_4Y__Extr">'[1]Labour Hours'!#REF!</definedName>
    <definedName name="_4Y_0Extr" localSheetId="31">#REF!</definedName>
    <definedName name="_4Y_0Extr" localSheetId="29">#REF!</definedName>
    <definedName name="_4Y_0Extr" localSheetId="27">#REF!</definedName>
    <definedName name="_4Y_0Extr" localSheetId="22">#REF!</definedName>
    <definedName name="_4Y_0Extr">#REF!</definedName>
    <definedName name="_6Y__Crite" localSheetId="31">'[1]Labour Hours'!#REF!</definedName>
    <definedName name="_6Y__Crite" localSheetId="29">'[1]Labour Hours'!#REF!</definedName>
    <definedName name="_6Y__Crite" localSheetId="27">'[1]Labour Hours'!#REF!</definedName>
    <definedName name="_6Y__Crite" localSheetId="22">'[1]Labour Hours'!#REF!</definedName>
    <definedName name="_6Y__Crite">'[1]Labour Hours'!#REF!</definedName>
    <definedName name="_8Y__Extr" localSheetId="27">'[1]Labour Hours'!#REF!</definedName>
    <definedName name="_8Y__Extr">'[1]Labour Hours'!#REF!</definedName>
    <definedName name="_fdf1">'[1]#REF'!$B$4</definedName>
    <definedName name="_fdf2">'[1]#REF'!$B$5</definedName>
    <definedName name="_Fill" localSheetId="29" hidden="1">#REF!</definedName>
    <definedName name="_Fill" localSheetId="1" hidden="1">#REF!</definedName>
    <definedName name="_Fill" localSheetId="27" hidden="1">#REF!</definedName>
    <definedName name="_Fill" localSheetId="22" hidden="1">#REF!</definedName>
    <definedName name="_Fill" hidden="1">#REF!</definedName>
    <definedName name="_Lot123" localSheetId="29">#REF!</definedName>
    <definedName name="_Lot123" localSheetId="27">#REF!</definedName>
    <definedName name="_Lot123" localSheetId="22">#REF!</definedName>
    <definedName name="_Lot123">#REF!</definedName>
    <definedName name="_tr1" localSheetId="29">'[1]Travel Rates'!#REF!</definedName>
    <definedName name="_tr1" localSheetId="27">'[1]Travel Rates'!#REF!</definedName>
    <definedName name="_tr1" localSheetId="22">'[1]Travel Rates'!#REF!</definedName>
    <definedName name="_tr1">'[1]Travel Rates'!#REF!</definedName>
    <definedName name="_tr2" localSheetId="31">#REF!</definedName>
    <definedName name="_tr2" localSheetId="29">#REF!</definedName>
    <definedName name="_tr2" localSheetId="27">#REF!</definedName>
    <definedName name="_tr2" localSheetId="22">#REF!</definedName>
    <definedName name="_tr2">#REF!</definedName>
    <definedName name="_tr3" localSheetId="29">'[1]Travel Rates'!#REF!</definedName>
    <definedName name="_tr3" localSheetId="27">'[1]Travel Rates'!#REF!</definedName>
    <definedName name="_tr3" localSheetId="22">'[1]Travel Rates'!#REF!</definedName>
    <definedName name="_tr3">'[1]Travel Rates'!#REF!</definedName>
    <definedName name="_tr4" localSheetId="31">#REF!</definedName>
    <definedName name="_tr4" localSheetId="29">#REF!</definedName>
    <definedName name="_tr4" localSheetId="27">#REF!</definedName>
    <definedName name="_tr4" localSheetId="22">#REF!</definedName>
    <definedName name="_tr4">#REF!</definedName>
    <definedName name="_tr5" localSheetId="29">'[1]Travel Rates'!#REF!</definedName>
    <definedName name="_tr5" localSheetId="27">'[1]Travel Rates'!#REF!</definedName>
    <definedName name="_tr5" localSheetId="22">'[1]Travel Rates'!#REF!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32" hidden="1">'Hakediş Metrajları'!$D$4:$H$4</definedName>
    <definedName name="_xlnm._FilterDatabase" localSheetId="31" hidden="1">Hakedişler!$D$4:$H$4</definedName>
    <definedName name="_xlnm._FilterDatabase" localSheetId="17" hidden="1">'Periyodik Muayene Bilgileri'!$B$5:$E$12</definedName>
    <definedName name="_wdf2">'[1]#REF'!$B$7</definedName>
    <definedName name="a" localSheetId="29">'[2]Piping - Pre Fab'!#REF!</definedName>
    <definedName name="a" localSheetId="1">'[2]Piping - Pre Fab'!#REF!</definedName>
    <definedName name="a" localSheetId="27">'[2]Piping - Pre Fab'!#REF!</definedName>
    <definedName name="a" localSheetId="22">'[2]Piping - Pre Fab'!#REF!</definedName>
    <definedName name="a">'[2]Piping - Pre Fab'!#REF!</definedName>
    <definedName name="aa">'[3]Eq. Unit rate rev0'!$B$2</definedName>
    <definedName name="aeaeüıoo" localSheetId="29">#REF!</definedName>
    <definedName name="aeaeüıoo" localSheetId="1">#REF!</definedName>
    <definedName name="aeaeüıoo" localSheetId="27">#REF!</definedName>
    <definedName name="aeaeüıoo" localSheetId="22">#REF!</definedName>
    <definedName name="aeaeüıoo">#REF!</definedName>
    <definedName name="Air">[4]Costs!$C$2</definedName>
    <definedName name="ALI" localSheetId="31">#REF!</definedName>
    <definedName name="ALI" localSheetId="29">#REF!</definedName>
    <definedName name="ALI" localSheetId="1">#REF!</definedName>
    <definedName name="ALI" localSheetId="27">#REF!</definedName>
    <definedName name="ALI" localSheetId="22">#REF!</definedName>
    <definedName name="ALI">#REF!</definedName>
    <definedName name="aralik" localSheetId="29">#REF!</definedName>
    <definedName name="aralik" localSheetId="1">#REF!</definedName>
    <definedName name="aralik" localSheetId="27">#REF!</definedName>
    <definedName name="aralik" localSheetId="22">#REF!</definedName>
    <definedName name="aralik">#REF!</definedName>
    <definedName name="aüiü" localSheetId="29">'[1]#REF'!#REF!</definedName>
    <definedName name="aüiü" localSheetId="1">'[1]#REF'!#REF!</definedName>
    <definedName name="aüiü" localSheetId="27">'[1]#REF'!#REF!</definedName>
    <definedName name="aüiü" localSheetId="22">'[1]#REF'!#REF!</definedName>
    <definedName name="aüiü">'[1]#REF'!#REF!</definedName>
    <definedName name="berm" localSheetId="29">'[1]#REF'!#REF!</definedName>
    <definedName name="berm" localSheetId="1">'[1]#REF'!#REF!</definedName>
    <definedName name="berm" localSheetId="27">'[1]#REF'!#REF!</definedName>
    <definedName name="berm" localSheetId="22">'[1]#REF'!#REF!</definedName>
    <definedName name="berm">'[1]#REF'!#REF!</definedName>
    <definedName name="brew" localSheetId="1">'[1]#REF'!#REF!</definedName>
    <definedName name="brew" localSheetId="27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 localSheetId="31">#REF!</definedName>
    <definedName name="CODE" localSheetId="29">#REF!</definedName>
    <definedName name="CODE" localSheetId="1">#REF!</definedName>
    <definedName name="CODE" localSheetId="27">#REF!</definedName>
    <definedName name="CODE" localSheetId="22">#REF!</definedName>
    <definedName name="CODE">#REF!</definedName>
    <definedName name="conc" localSheetId="29">#REF!</definedName>
    <definedName name="conc" localSheetId="1">#REF!</definedName>
    <definedName name="conc" localSheetId="27">#REF!</definedName>
    <definedName name="conc" localSheetId="22">#REF!</definedName>
    <definedName name="conc">#REF!</definedName>
    <definedName name="Concrete" localSheetId="29">#REF!</definedName>
    <definedName name="Concrete" localSheetId="1">#REF!</definedName>
    <definedName name="Concrete" localSheetId="27">#REF!</definedName>
    <definedName name="Concrete" localSheetId="22">#REF!</definedName>
    <definedName name="Concrete">#REF!</definedName>
    <definedName name="ConsperYear" localSheetId="1">#REF!</definedName>
    <definedName name="ConsperYear" localSheetId="27">#REF!</definedName>
    <definedName name="ConsperYear">#REF!</definedName>
    <definedName name="ConsperYear1">'[1]#REF'!$C$11</definedName>
    <definedName name="ConsperYear2">'[1]#REF'!$C$12</definedName>
    <definedName name="CONTRACT" localSheetId="31">#REF!</definedName>
    <definedName name="CONTRACT" localSheetId="29">#REF!</definedName>
    <definedName name="CONTRACT" localSheetId="1">#REF!</definedName>
    <definedName name="CONTRACT" localSheetId="27">#REF!</definedName>
    <definedName name="CONTRACT" localSheetId="22">#REF!</definedName>
    <definedName name="CONTRACT">#REF!</definedName>
    <definedName name="COST" localSheetId="29">#REF!</definedName>
    <definedName name="COST" localSheetId="1">#REF!</definedName>
    <definedName name="COST" localSheetId="27">#REF!</definedName>
    <definedName name="COST" localSheetId="22">#REF!</definedName>
    <definedName name="COST">#REF!</definedName>
    <definedName name="COST1" localSheetId="29">#REF!</definedName>
    <definedName name="COST1" localSheetId="1">#REF!</definedName>
    <definedName name="COST1" localSheetId="27">#REF!</definedName>
    <definedName name="COST1" localSheetId="22">#REF!</definedName>
    <definedName name="COST1">#REF!</definedName>
    <definedName name="data">'[1]#REF'!$A$4:$CB$1804</definedName>
    <definedName name="DATABASE1" localSheetId="31">#REF!</definedName>
    <definedName name="DATABASE1" localSheetId="29">#REF!</definedName>
    <definedName name="DATABASE1" localSheetId="1">#REF!</definedName>
    <definedName name="DATABASE1" localSheetId="27">#REF!</definedName>
    <definedName name="DATABASE1" localSheetId="22">#REF!</definedName>
    <definedName name="DATABASE1">#REF!</definedName>
    <definedName name="DaysperMonth" localSheetId="29">#REF!</definedName>
    <definedName name="DaysperMonth" localSheetId="1">#REF!</definedName>
    <definedName name="DaysperMonth" localSheetId="27">#REF!</definedName>
    <definedName name="DaysperMonth" localSheetId="22">#REF!</definedName>
    <definedName name="DaysperMonth">#REF!</definedName>
    <definedName name="demob">'[1]#REF'!$B$3</definedName>
    <definedName name="Department" localSheetId="29">'[1]#REF'!#REF!</definedName>
    <definedName name="Department" localSheetId="1">'[1]#REF'!#REF!</definedName>
    <definedName name="Department" localSheetId="27">'[1]#REF'!#REF!</definedName>
    <definedName name="Department" localSheetId="22">'[1]#REF'!#REF!</definedName>
    <definedName name="Department">'[1]#REF'!#REF!</definedName>
    <definedName name="Depr" localSheetId="31">#REF!</definedName>
    <definedName name="Depr" localSheetId="29">#REF!</definedName>
    <definedName name="Depr" localSheetId="1">#REF!</definedName>
    <definedName name="Depr" localSheetId="27">#REF!</definedName>
    <definedName name="Depr" localSheetId="22">#REF!</definedName>
    <definedName name="Depr">#REF!</definedName>
    <definedName name="DRABECK" localSheetId="29">#REF!</definedName>
    <definedName name="DRABECK" localSheetId="1">#REF!</definedName>
    <definedName name="DRABECK" localSheetId="27">#REF!</definedName>
    <definedName name="DRABECK" localSheetId="22">#REF!</definedName>
    <definedName name="DRABECK">#REF!</definedName>
    <definedName name="eaegia" localSheetId="29">'[1]#REF'!#REF!</definedName>
    <definedName name="eaegia" localSheetId="1">'[1]#REF'!#REF!</definedName>
    <definedName name="eaegia" localSheetId="27">'[1]#REF'!#REF!</definedName>
    <definedName name="eaegia" localSheetId="22">'[1]#REF'!#REF!</definedName>
    <definedName name="eaegia">'[1]#REF'!#REF!</definedName>
    <definedName name="eaeiüaüaü" localSheetId="1">'[1]#REF'!#REF!</definedName>
    <definedName name="eaeiüaüaü" localSheetId="27">'[1]#REF'!#REF!</definedName>
    <definedName name="eaeiüaüaü">'[1]#REF'!#REF!</definedName>
    <definedName name="eai" localSheetId="29">#REF!</definedName>
    <definedName name="eai" localSheetId="1">#REF!</definedName>
    <definedName name="eai" localSheetId="27">#REF!</definedName>
    <definedName name="eai" localSheetId="22">#REF!</definedName>
    <definedName name="eai">#REF!</definedName>
    <definedName name="EARTH" localSheetId="29">#REF!</definedName>
    <definedName name="EARTH" localSheetId="1">#REF!</definedName>
    <definedName name="EARTH" localSheetId="27">#REF!</definedName>
    <definedName name="EARTH" localSheetId="22">#REF!</definedName>
    <definedName name="EARTH">#REF!</definedName>
    <definedName name="Effective_Duration">'[1]Labour Hours'!$D$142</definedName>
    <definedName name="Elec.Eq." localSheetId="31">#REF!</definedName>
    <definedName name="Elec.Eq." localSheetId="29">#REF!</definedName>
    <definedName name="Elec.Eq." localSheetId="1">#REF!</definedName>
    <definedName name="Elec.Eq." localSheetId="27">#REF!</definedName>
    <definedName name="Elec.Eq." localSheetId="22">#REF!</definedName>
    <definedName name="Elec.Eq.">#REF!</definedName>
    <definedName name="EmployeeDatabase">'[1]#REF'!$B$1:$G$65536</definedName>
    <definedName name="EQDOLLAR" localSheetId="31">#REF!</definedName>
    <definedName name="EQDOLLAR" localSheetId="29">#REF!</definedName>
    <definedName name="EQDOLLAR" localSheetId="1">#REF!</definedName>
    <definedName name="EQDOLLAR" localSheetId="27">#REF!</definedName>
    <definedName name="EQDOLLAR" localSheetId="22">#REF!</definedName>
    <definedName name="EQDOLLAR">#REF!</definedName>
    <definedName name="EQFLEET" localSheetId="29">#REF!</definedName>
    <definedName name="EQFLEET" localSheetId="1">#REF!</definedName>
    <definedName name="EQFLEET" localSheetId="27">#REF!</definedName>
    <definedName name="EQFLEET" localSheetId="22">#REF!</definedName>
    <definedName name="EQFLEET">#REF!</definedName>
    <definedName name="EU_Site" localSheetId="29">#REF!</definedName>
    <definedName name="EU_Site" localSheetId="1">#REF!</definedName>
    <definedName name="EU_Site" localSheetId="27">#REF!</definedName>
    <definedName name="EU_Site" localSheetId="22">#REF!</definedName>
    <definedName name="EU_Site">#REF!</definedName>
    <definedName name="Euro" localSheetId="1">#REF!</definedName>
    <definedName name="Euro" localSheetId="27">#REF!</definedName>
    <definedName name="Euro">#REF!</definedName>
    <definedName name="Euro_Rate" localSheetId="1">#REF!</definedName>
    <definedName name="Euro_Rate" localSheetId="27">#REF!</definedName>
    <definedName name="Euro_Rate">#REF!</definedName>
    <definedName name="Ext.Panels" localSheetId="1">#REF!</definedName>
    <definedName name="Ext.Panels" localSheetId="27">#REF!</definedName>
    <definedName name="Ext.Panels">#REF!</definedName>
    <definedName name="FAEP" localSheetId="1">#REF!</definedName>
    <definedName name="FAEP" localSheetId="27">#REF!</definedName>
    <definedName name="FAEP">#REF!</definedName>
    <definedName name="FAIP" localSheetId="1">#REF!</definedName>
    <definedName name="FAIP" localSheetId="27">#REF!</definedName>
    <definedName name="FAIP">#REF!</definedName>
    <definedName name="fdf">'[1]#REF'!$B$4</definedName>
    <definedName name="ff" localSheetId="31">'[1]Travel Rates'!#REF!</definedName>
    <definedName name="ff" localSheetId="29">'[1]Travel Rates'!#REF!</definedName>
    <definedName name="ff" localSheetId="1">'[1]Travel Rates'!#REF!</definedName>
    <definedName name="ff" localSheetId="27">'[1]Travel Rates'!#REF!</definedName>
    <definedName name="ff" localSheetId="22">'[1]Travel Rates'!#REF!</definedName>
    <definedName name="ff">'[1]Travel Rates'!#REF!</definedName>
    <definedName name="fie" localSheetId="29">'[1]#REF'!#REF!</definedName>
    <definedName name="fie" localSheetId="1">'[1]#REF'!#REF!</definedName>
    <definedName name="fie" localSheetId="27">'[1]#REF'!#REF!</definedName>
    <definedName name="fie" localSheetId="22">'[1]#REF'!#REF!</definedName>
    <definedName name="fie">'[1]#REF'!#REF!</definedName>
    <definedName name="Formwork" localSheetId="31">#REF!</definedName>
    <definedName name="Formwork" localSheetId="29">#REF!</definedName>
    <definedName name="Formwork" localSheetId="1">#REF!</definedName>
    <definedName name="Formwork" localSheetId="27">#REF!</definedName>
    <definedName name="Formwork" localSheetId="22">#REF!</definedName>
    <definedName name="Formwork">#REF!</definedName>
    <definedName name="FREQ" localSheetId="29">#REF!</definedName>
    <definedName name="FREQ" localSheetId="1">#REF!</definedName>
    <definedName name="FREQ" localSheetId="27">#REF!</definedName>
    <definedName name="FREQ" localSheetId="22">#REF!</definedName>
    <definedName name="FREQ">#REF!</definedName>
    <definedName name="Fuel" localSheetId="29">#REF!</definedName>
    <definedName name="Fuel" localSheetId="1">#REF!</definedName>
    <definedName name="Fuel" localSheetId="27">#REF!</definedName>
    <definedName name="Fuel" localSheetId="22">#REF!</definedName>
    <definedName name="Fuel">#REF!</definedName>
    <definedName name="FuelperHP" localSheetId="1">#REF!</definedName>
    <definedName name="FuelperHP" localSheetId="27">#REF!</definedName>
    <definedName name="FuelperHP">#REF!</definedName>
    <definedName name="GBP" localSheetId="1">#REF!</definedName>
    <definedName name="GBP" localSheetId="27">#REF!</definedName>
    <definedName name="GBP">#REF!</definedName>
    <definedName name="GBP_Rate" localSheetId="1">#REF!</definedName>
    <definedName name="GBP_Rate" localSheetId="27">#REF!</definedName>
    <definedName name="GBP_Rate">#REF!</definedName>
    <definedName name="GHEP" localSheetId="1">#REF!</definedName>
    <definedName name="GHEP" localSheetId="27">#REF!</definedName>
    <definedName name="GHEP">#REF!</definedName>
    <definedName name="GHIP" localSheetId="1">#REF!</definedName>
    <definedName name="GHIP" localSheetId="27">#REF!</definedName>
    <definedName name="GHIP">#REF!</definedName>
    <definedName name="grav" localSheetId="1">#REF!</definedName>
    <definedName name="grav" localSheetId="27">#REF!</definedName>
    <definedName name="grav">#REF!</definedName>
    <definedName name="Gravel" localSheetId="1">#REF!</definedName>
    <definedName name="Gravel" localSheetId="27">#REF!</definedName>
    <definedName name="Gravel">#REF!</definedName>
    <definedName name="HoursperDay" localSheetId="1">#REF!</definedName>
    <definedName name="HoursperDay" localSheetId="27">#REF!</definedName>
    <definedName name="HoursperDay">#REF!</definedName>
    <definedName name="Id_no">'[1]#REF'!$A$4:$A$65536</definedName>
    <definedName name="Inland">[4]Costs!$C$6</definedName>
    <definedName name="INSTR" localSheetId="31">#REF!</definedName>
    <definedName name="INSTR" localSheetId="29">#REF!</definedName>
    <definedName name="INSTR" localSheetId="1">#REF!</definedName>
    <definedName name="INSTR" localSheetId="27">#REF!</definedName>
    <definedName name="INSTR" localSheetId="22">#REF!</definedName>
    <definedName name="INSTR">#REF!</definedName>
    <definedName name="INSUL" localSheetId="29">#REF!</definedName>
    <definedName name="INSUL" localSheetId="1">#REF!</definedName>
    <definedName name="INSUL" localSheetId="27">#REF!</definedName>
    <definedName name="INSUL" localSheetId="22">#REF!</definedName>
    <definedName name="INSUL">#REF!</definedName>
    <definedName name="ia" localSheetId="29">'[6]Target Qty and Rev'!#REF!</definedName>
    <definedName name="ia" localSheetId="1">'[6]Target Qty and Rev'!#REF!</definedName>
    <definedName name="ia" localSheetId="27">'[6]Target Qty and Rev'!#REF!</definedName>
    <definedName name="ia" localSheetId="22">'[6]Target Qty and Rev'!#REF!</definedName>
    <definedName name="ia">'[6]Target Qty and Rev'!#REF!</definedName>
    <definedName name="isl" localSheetId="29">'[1]#REF'!#REF!</definedName>
    <definedName name="isl" localSheetId="1">'[1]#REF'!#REF!</definedName>
    <definedName name="isl" localSheetId="27">'[1]#REF'!#REF!</definedName>
    <definedName name="isl" localSheetId="22">'[1]#REF'!#REF!</definedName>
    <definedName name="isl">'[1]#REF'!#REF!</definedName>
    <definedName name="İşletmeMizan">#REF!</definedName>
    <definedName name="JAP_Site" localSheetId="31">#REF!</definedName>
    <definedName name="JAP_Site" localSheetId="29">#REF!</definedName>
    <definedName name="JAP_Site" localSheetId="1">#REF!</definedName>
    <definedName name="JAP_Site" localSheetId="27">#REF!</definedName>
    <definedName name="JAP_Site" localSheetId="22">#REF!</definedName>
    <definedName name="JAP_Site">#REF!</definedName>
    <definedName name="JPY">'[1]Labour Hours'!$D$147</definedName>
    <definedName name="JPY_Rate" localSheetId="31">#REF!</definedName>
    <definedName name="JPY_Rate" localSheetId="29">#REF!</definedName>
    <definedName name="JPY_Rate" localSheetId="1">#REF!</definedName>
    <definedName name="JPY_Rate" localSheetId="27">#REF!</definedName>
    <definedName name="JPY_Rate" localSheetId="22">#REF!</definedName>
    <definedName name="JPY_Rate">#REF!</definedName>
    <definedName name="KAZ_Site" localSheetId="29">#REF!</definedName>
    <definedName name="KAZ_Site" localSheetId="1">#REF!</definedName>
    <definedName name="KAZ_Site" localSheetId="27">#REF!</definedName>
    <definedName name="KAZ_Site" localSheetId="22">#REF!</definedName>
    <definedName name="KAZ_Site">#REF!</definedName>
    <definedName name="KEMAL" localSheetId="29">#REF!</definedName>
    <definedName name="KEMAL" localSheetId="1">#REF!</definedName>
    <definedName name="KEMAL" localSheetId="27">#REF!</definedName>
    <definedName name="KEMAL" localSheetId="22">#REF!</definedName>
    <definedName name="KEMAL">#REF!</definedName>
    <definedName name="LAND" localSheetId="1">#REF!</definedName>
    <definedName name="LAND" localSheetId="27">#REF!</definedName>
    <definedName name="LAND">#REF!</definedName>
    <definedName name="Land1" localSheetId="1">'[6]Target Qty and Rev'!#REF!</definedName>
    <definedName name="Land1" localSheetId="27">'[6]Target Qty and Rev'!#REF!</definedName>
    <definedName name="Land1">'[6]Target Qty and Rev'!#REF!</definedName>
    <definedName name="List">'[1]#REF'!$C$7:$C$239</definedName>
    <definedName name="LOT1_2_3" localSheetId="31">#REF!</definedName>
    <definedName name="LOT1_2_3" localSheetId="29">#REF!</definedName>
    <definedName name="LOT1_2_3" localSheetId="1">#REF!</definedName>
    <definedName name="LOT1_2_3" localSheetId="27">#REF!</definedName>
    <definedName name="LOT1_2_3" localSheetId="22">#REF!</definedName>
    <definedName name="LOT1_2_3">#REF!</definedName>
    <definedName name="Lot123costs" localSheetId="29">#REF!</definedName>
    <definedName name="Lot123costs" localSheetId="1">#REF!</definedName>
    <definedName name="Lot123costs" localSheetId="27">#REF!</definedName>
    <definedName name="Lot123costs" localSheetId="22">#REF!</definedName>
    <definedName name="Lot123costs">#REF!</definedName>
    <definedName name="Master_Shape" localSheetId="29">'[1]#REF'!#REF!</definedName>
    <definedName name="Master_Shape" localSheetId="1">'[1]#REF'!#REF!</definedName>
    <definedName name="Master_Shape" localSheetId="27">'[1]#REF'!#REF!</definedName>
    <definedName name="Master_Shape" localSheetId="22">'[1]#REF'!#REF!</definedName>
    <definedName name="Master_Shape">'[1]#REF'!#REF!</definedName>
    <definedName name="MasterShape" localSheetId="29">'[1]#REF'!#REF!</definedName>
    <definedName name="MasterShape" localSheetId="1">'[1]#REF'!#REF!</definedName>
    <definedName name="MasterShape" localSheetId="27">'[1]#REF'!#REF!</definedName>
    <definedName name="MasterShape" localSheetId="22">'[1]#REF'!#REF!</definedName>
    <definedName name="MasterShape">'[1]#REF'!#REF!</definedName>
    <definedName name="Mhrs_per_month">'[1]Labour Hours'!$D$143</definedName>
    <definedName name="mob">'[1]#REF'!$B$2</definedName>
    <definedName name="MOEP" localSheetId="31">#REF!</definedName>
    <definedName name="MOEP" localSheetId="29">#REF!</definedName>
    <definedName name="MOEP" localSheetId="1">#REF!</definedName>
    <definedName name="MOEP" localSheetId="27">#REF!</definedName>
    <definedName name="MOEP" localSheetId="22">#REF!</definedName>
    <definedName name="MOEP">#REF!</definedName>
    <definedName name="MOEXTPNL" localSheetId="29">#REF!</definedName>
    <definedName name="MOEXTPNL" localSheetId="1">#REF!</definedName>
    <definedName name="MOEXTPNL" localSheetId="27">#REF!</definedName>
    <definedName name="MOEXTPNL" localSheetId="22">#REF!</definedName>
    <definedName name="MOEXTPNL">#REF!</definedName>
    <definedName name="MOIP" localSheetId="1">#REF!</definedName>
    <definedName name="MOIP" localSheetId="27">#REF!</definedName>
    <definedName name="MOIP">#REF!</definedName>
    <definedName name="Name">'[1]#REF'!$C$7:$C$239</definedName>
    <definedName name="nihat" localSheetId="31">#REF!</definedName>
    <definedName name="nihat" localSheetId="29">#REF!</definedName>
    <definedName name="nihat" localSheetId="1">#REF!</definedName>
    <definedName name="nihat" localSheetId="27">#REF!</definedName>
    <definedName name="nihat" localSheetId="22">#REF!</definedName>
    <definedName name="nihat">#REF!</definedName>
    <definedName name="nihat1" localSheetId="29">#REF!</definedName>
    <definedName name="nihat1" localSheetId="1">#REF!</definedName>
    <definedName name="nihat1" localSheetId="27">#REF!</definedName>
    <definedName name="nihat1" localSheetId="22">#REF!</definedName>
    <definedName name="nihat1">#REF!</definedName>
    <definedName name="nihat2" localSheetId="29">#REF!</definedName>
    <definedName name="nihat2" localSheetId="1">#REF!</definedName>
    <definedName name="nihat2" localSheetId="27">#REF!</definedName>
    <definedName name="nihat2" localSheetId="22">#REF!</definedName>
    <definedName name="nihat2">#REF!</definedName>
    <definedName name="NOM" localSheetId="1">#REF!</definedName>
    <definedName name="NOM" localSheetId="27">#REF!</definedName>
    <definedName name="NOM">#REF!</definedName>
    <definedName name="NV" localSheetId="1">[1]data!#REF!</definedName>
    <definedName name="NV" localSheetId="27">[1]data!#REF!</definedName>
    <definedName name="NV">[1]data!#REF!</definedName>
    <definedName name="o">'[1]#REF'!$B$3</definedName>
    <definedName name="Ocean">[4]Costs!$C$4</definedName>
    <definedName name="oil">'[1]#REF'!$P$2</definedName>
    <definedName name="On_Shore" localSheetId="29">#REF!</definedName>
    <definedName name="On_Shore" localSheetId="1">#REF!</definedName>
    <definedName name="On_Shore" localSheetId="27">#REF!</definedName>
    <definedName name="On_Shore" localSheetId="22">#REF!</definedName>
    <definedName name="On_Shore">#REF!</definedName>
    <definedName name="ORDER_01" localSheetId="29">#REF!</definedName>
    <definedName name="ORDER_01" localSheetId="1">#REF!</definedName>
    <definedName name="ORDER_01" localSheetId="27">#REF!</definedName>
    <definedName name="ORDER_01" localSheetId="22">#REF!</definedName>
    <definedName name="ORDER_01">#REF!</definedName>
    <definedName name="ORDER_02" localSheetId="29">#REF!</definedName>
    <definedName name="ORDER_02" localSheetId="1">#REF!</definedName>
    <definedName name="ORDER_02" localSheetId="27">#REF!</definedName>
    <definedName name="ORDER_02" localSheetId="22">#REF!</definedName>
    <definedName name="ORDER_02">#REF!</definedName>
    <definedName name="ORDER_03" localSheetId="1">#REF!</definedName>
    <definedName name="ORDER_03" localSheetId="27">#REF!</definedName>
    <definedName name="ORDER_03">#REF!</definedName>
    <definedName name="Order_1" localSheetId="1">#REF!</definedName>
    <definedName name="Order_1" localSheetId="27">#REF!</definedName>
    <definedName name="Order_1">#REF!</definedName>
    <definedName name="ORDER_12" localSheetId="1">#REF!</definedName>
    <definedName name="ORDER_12" localSheetId="27">#REF!</definedName>
    <definedName name="ORDER_12">#REF!</definedName>
    <definedName name="Order_1r" localSheetId="1">#REF!</definedName>
    <definedName name="Order_1r" localSheetId="27">#REF!</definedName>
    <definedName name="Order_1r">#REF!</definedName>
    <definedName name="Order_2" localSheetId="1">#REF!</definedName>
    <definedName name="Order_2" localSheetId="27">#REF!</definedName>
    <definedName name="Order_2">#REF!</definedName>
    <definedName name="Order_3" localSheetId="1">#REF!</definedName>
    <definedName name="Order_3" localSheetId="27">#REF!</definedName>
    <definedName name="Order_3">#REF!</definedName>
    <definedName name="Order123" localSheetId="1">#REF!</definedName>
    <definedName name="Order123" localSheetId="27">#REF!</definedName>
    <definedName name="Order123">#REF!</definedName>
    <definedName name="ORDERTTL" localSheetId="1">#REF!</definedName>
    <definedName name="ORDERTTL" localSheetId="27">#REF!</definedName>
    <definedName name="ORDERTTL">#REF!</definedName>
    <definedName name="Page1" localSheetId="1">#REF!</definedName>
    <definedName name="Page1" localSheetId="27">#REF!</definedName>
    <definedName name="Page1">#REF!</definedName>
    <definedName name="page1noheader" localSheetId="1">#REF!</definedName>
    <definedName name="page1noheader" localSheetId="27">#REF!</definedName>
    <definedName name="page1noheader">#REF!</definedName>
    <definedName name="Pager1" localSheetId="1">#REF!</definedName>
    <definedName name="Pager1" localSheetId="27">#REF!</definedName>
    <definedName name="Pager1">#REF!</definedName>
    <definedName name="PAVE" localSheetId="1">#REF!</definedName>
    <definedName name="PAVE" localSheetId="27">#REF!</definedName>
    <definedName name="PAVE">#REF!</definedName>
    <definedName name="peakisci" localSheetId="1">[1]data!#REF!</definedName>
    <definedName name="peakisci" localSheetId="27">[1]data!#REF!</definedName>
    <definedName name="peakisci">[1]data!#REF!</definedName>
    <definedName name="Performance_Bond_Duration" localSheetId="1">'[7]TENDER SUMMARY'!#REF!</definedName>
    <definedName name="Performance_Bond_Duration" localSheetId="27">'[7]TENDER SUMMARY'!#REF!</definedName>
    <definedName name="Performance_Bond_Duration">'[7]TENDER SUMMARY'!#REF!</definedName>
    <definedName name="PIPE" localSheetId="31">#REF!</definedName>
    <definedName name="PIPE" localSheetId="29">#REF!</definedName>
    <definedName name="PIPE" localSheetId="1">#REF!</definedName>
    <definedName name="PIPE" localSheetId="27">#REF!</definedName>
    <definedName name="PIPE" localSheetId="22">#REF!</definedName>
    <definedName name="PIPE">#REF!</definedName>
    <definedName name="Position">'[1]#REF'!$E$1:$E$65536</definedName>
    <definedName name="PPAINT" localSheetId="31">[8]Painting!#REF!</definedName>
    <definedName name="PPAINT" localSheetId="29">[8]Painting!#REF!</definedName>
    <definedName name="PPAINT" localSheetId="1">[8]Painting!#REF!</definedName>
    <definedName name="PPAINT" localSheetId="27">[8]Painting!#REF!</definedName>
    <definedName name="PPAINT" localSheetId="22">[8]Painting!#REF!</definedName>
    <definedName name="PPAINT">[8]Painting!#REF!</definedName>
    <definedName name="PRINT_AREA_MI" localSheetId="31">#REF!</definedName>
    <definedName name="PRINT_AREA_MI" localSheetId="29">#REF!</definedName>
    <definedName name="PRINT_AREA_MI" localSheetId="1">#REF!</definedName>
    <definedName name="PRINT_AREA_MI" localSheetId="27">#REF!</definedName>
    <definedName name="PRINT_AREA_MI" localSheetId="22">#REF!</definedName>
    <definedName name="PRINT_AREA_MI">#REF!</definedName>
    <definedName name="Print_Area2" localSheetId="29">#REF!</definedName>
    <definedName name="Print_Area2" localSheetId="1">#REF!</definedName>
    <definedName name="Print_Area2" localSheetId="27">#REF!</definedName>
    <definedName name="Print_Area2" localSheetId="22">#REF!</definedName>
    <definedName name="Print_Area2">#REF!</definedName>
    <definedName name="Project_Duration">'[1]Labour Hours'!$D$141</definedName>
    <definedName name="PSPECIALTY" localSheetId="31">#REF!</definedName>
    <definedName name="PSPECIALTY" localSheetId="29">#REF!</definedName>
    <definedName name="PSPECIALTY" localSheetId="1">#REF!</definedName>
    <definedName name="PSPECIALTY" localSheetId="27">#REF!</definedName>
    <definedName name="PSPECIALTY" localSheetId="22">#REF!</definedName>
    <definedName name="PSPECIALTY">#REF!</definedName>
    <definedName name="RBL">'[1]Tender Summary'!$D$148</definedName>
    <definedName name="Rbl_Rate" localSheetId="31">#REF!</definedName>
    <definedName name="Rbl_Rate" localSheetId="29">#REF!</definedName>
    <definedName name="Rbl_Rate" localSheetId="1">#REF!</definedName>
    <definedName name="Rbl_Rate" localSheetId="27">#REF!</definedName>
    <definedName name="Rbl_Rate" localSheetId="22">#REF!</definedName>
    <definedName name="Rbl_Rate">#REF!</definedName>
    <definedName name="Rebar" localSheetId="29">#REF!</definedName>
    <definedName name="Rebar" localSheetId="1">#REF!</definedName>
    <definedName name="Rebar" localSheetId="27">#REF!</definedName>
    <definedName name="Rebar" localSheetId="22">#REF!</definedName>
    <definedName name="Rebar">#REF!</definedName>
    <definedName name="Reports_To">'[1]#REF'!$G$1:$G$65536</definedName>
    <definedName name="ReportsTo">'[1]#REF'!$G$1:$G$65536</definedName>
    <definedName name="RLabor" localSheetId="31">#REF!</definedName>
    <definedName name="RLabor" localSheetId="29">#REF!</definedName>
    <definedName name="RLabor" localSheetId="1">#REF!</definedName>
    <definedName name="RLabor" localSheetId="27">#REF!</definedName>
    <definedName name="RLabor" localSheetId="22">#REF!</definedName>
    <definedName name="RLabor">#REF!</definedName>
    <definedName name="RUS_Site" localSheetId="29">#REF!</definedName>
    <definedName name="RUS_Site" localSheetId="1">#REF!</definedName>
    <definedName name="RUS_Site" localSheetId="27">#REF!</definedName>
    <definedName name="RUS_Site" localSheetId="22">#REF!</definedName>
    <definedName name="RUS_Site">#REF!</definedName>
    <definedName name="SAFETY" localSheetId="29">#REF!</definedName>
    <definedName name="SAFETY" localSheetId="1">#REF!</definedName>
    <definedName name="SAFETY" localSheetId="27">#REF!</definedName>
    <definedName name="SAFETY" localSheetId="22">#REF!</definedName>
    <definedName name="SAFETY">#REF!</definedName>
    <definedName name="Sand" localSheetId="1">#REF!</definedName>
    <definedName name="Sand" localSheetId="27">#REF!</definedName>
    <definedName name="Sand">#REF!</definedName>
    <definedName name="scheds">'[1]#REF'!$A$1:$C$77</definedName>
    <definedName name="sist">'[1]#REF'!$D$3:$CB$1804</definedName>
    <definedName name="Site_TUR" localSheetId="31">#REF!</definedName>
    <definedName name="Site_TUR" localSheetId="29">#REF!</definedName>
    <definedName name="Site_TUR" localSheetId="1">#REF!</definedName>
    <definedName name="Site_TUR" localSheetId="27">#REF!</definedName>
    <definedName name="Site_TUR" localSheetId="22">#REF!</definedName>
    <definedName name="Site_TUR">#REF!</definedName>
    <definedName name="SPperYear" localSheetId="29">#REF!</definedName>
    <definedName name="SPperYear" localSheetId="1">#REF!</definedName>
    <definedName name="SPperYear" localSheetId="27">#REF!</definedName>
    <definedName name="SPperYear" localSheetId="22">#REF!</definedName>
    <definedName name="SPperYear">#REF!</definedName>
    <definedName name="SPperYear1">'[1]#REF'!$C$9</definedName>
    <definedName name="SPperYear2">'[1]#REF'!$C$10</definedName>
    <definedName name="STR" localSheetId="31">#REF!</definedName>
    <definedName name="STR" localSheetId="29">#REF!</definedName>
    <definedName name="STR" localSheetId="1">#REF!</definedName>
    <definedName name="STR" localSheetId="27">#REF!</definedName>
    <definedName name="STR" localSheetId="22">#REF!</definedName>
    <definedName name="STR">#REF!</definedName>
    <definedName name="summary" localSheetId="29">#REF!</definedName>
    <definedName name="summary" localSheetId="1">#REF!</definedName>
    <definedName name="summary" localSheetId="27">#REF!</definedName>
    <definedName name="summary" localSheetId="22">#REF!</definedName>
    <definedName name="summary">#REF!</definedName>
    <definedName name="t">'[1]#REF'!$H$4</definedName>
    <definedName name="tabloyadata" localSheetId="31">#REF!</definedName>
    <definedName name="tabloyadata" localSheetId="29">#REF!</definedName>
    <definedName name="tabloyadata" localSheetId="1">#REF!</definedName>
    <definedName name="tabloyadata" localSheetId="27">#REF!</definedName>
    <definedName name="tabloyadata" localSheetId="22">#REF!</definedName>
    <definedName name="tabloyadata">#REF!</definedName>
    <definedName name="tel" localSheetId="29">[1]data!#REF!</definedName>
    <definedName name="tel" localSheetId="1">[1]data!#REF!</definedName>
    <definedName name="tel" localSheetId="27">[1]data!#REF!</definedName>
    <definedName name="tel" localSheetId="22">[1]data!#REF!</definedName>
    <definedName name="tel">[1]data!#REF!</definedName>
    <definedName name="Telephone" localSheetId="1">'[1]#REF'!#REF!</definedName>
    <definedName name="Telephone" localSheetId="27">'[1]#REF'!#REF!</definedName>
    <definedName name="Telephone">'[1]#REF'!#REF!</definedName>
    <definedName name="Tenge">'[1]Labour Hours'!$D$149</definedName>
    <definedName name="Text">'[1]#REF'!$C$7:$C$200</definedName>
    <definedName name="TIEINDAT" localSheetId="31">#REF!</definedName>
    <definedName name="TIEINDAT" localSheetId="29">#REF!</definedName>
    <definedName name="TIEINDAT" localSheetId="1">#REF!</definedName>
    <definedName name="TIEINDAT" localSheetId="27">#REF!</definedName>
    <definedName name="TIEINDAT" localSheetId="22">#REF!</definedName>
    <definedName name="TIEINDAT">#REF!</definedName>
    <definedName name="Title">'[1]#REF'!$E$1:$E$65536</definedName>
    <definedName name="Title1" localSheetId="31">#REF!</definedName>
    <definedName name="Title1" localSheetId="29">#REF!</definedName>
    <definedName name="Title1" localSheetId="1">#REF!</definedName>
    <definedName name="Title1" localSheetId="27">#REF!</definedName>
    <definedName name="Title1" localSheetId="22">#REF!</definedName>
    <definedName name="Title1">#REF!</definedName>
    <definedName name="TL" localSheetId="29">#REF!</definedName>
    <definedName name="TL" localSheetId="1">#REF!</definedName>
    <definedName name="TL" localSheetId="27">#REF!</definedName>
    <definedName name="TL" localSheetId="22">#REF!</definedName>
    <definedName name="TL">#REF!</definedName>
    <definedName name="TL_rate" localSheetId="29">#REF!</definedName>
    <definedName name="TL_rate" localSheetId="1">#REF!</definedName>
    <definedName name="TL_rate" localSheetId="27">#REF!</definedName>
    <definedName name="TL_rate" localSheetId="22">#REF!</definedName>
    <definedName name="TL_rate">#REF!</definedName>
    <definedName name="tool" localSheetId="29">[1]data!#REF!</definedName>
    <definedName name="tool" localSheetId="1">[1]data!#REF!</definedName>
    <definedName name="tool" localSheetId="27">[1]data!#REF!</definedName>
    <definedName name="tool" localSheetId="22">[1]data!#REF!</definedName>
    <definedName name="tool">[1]data!#REF!</definedName>
    <definedName name="Total_eq" localSheetId="31">#REF!</definedName>
    <definedName name="Total_eq" localSheetId="29">#REF!</definedName>
    <definedName name="Total_eq" localSheetId="1">#REF!</definedName>
    <definedName name="Total_eq" localSheetId="27">#REF!</definedName>
    <definedName name="Total_eq" localSheetId="22">#REF!</definedName>
    <definedName name="Total_eq">#REF!</definedName>
    <definedName name="tra" localSheetId="29">'[1]Travel Rates'!#REF!</definedName>
    <definedName name="tra" localSheetId="1">'[1]Travel Rates'!#REF!</definedName>
    <definedName name="tra" localSheetId="27">'[1]Travel Rates'!#REF!</definedName>
    <definedName name="tra" localSheetId="22">'[1]Travel Rates'!#REF!</definedName>
    <definedName name="tra">'[1]Travel Rates'!#REF!</definedName>
    <definedName name="TTLEQVAL" localSheetId="31">#REF!</definedName>
    <definedName name="TTLEQVAL" localSheetId="29">#REF!</definedName>
    <definedName name="TTLEQVAL" localSheetId="1">#REF!</definedName>
    <definedName name="TTLEQVAL" localSheetId="27">#REF!</definedName>
    <definedName name="TTLEQVAL" localSheetId="22">#REF!</definedName>
    <definedName name="TTLEQVAL">#REF!</definedName>
    <definedName name="TUR_Site" localSheetId="29">#REF!</definedName>
    <definedName name="TUR_Site" localSheetId="1">#REF!</definedName>
    <definedName name="TUR_Site" localSheetId="27">#REF!</definedName>
    <definedName name="TUR_Site" localSheetId="22">#REF!</definedName>
    <definedName name="TUR_Site">#REF!</definedName>
    <definedName name="Unique_ID">'[1]#REF'!$B$1:$B$65536</definedName>
    <definedName name="UniqueID">'[1]#REF'!$B$1:$B$65536</definedName>
    <definedName name="USA_Site" localSheetId="31">#REF!</definedName>
    <definedName name="USA_Site" localSheetId="29">#REF!</definedName>
    <definedName name="USA_Site" localSheetId="1">#REF!</definedName>
    <definedName name="USA_Site" localSheetId="27">#REF!</definedName>
    <definedName name="USA_Site" localSheetId="22">#REF!</definedName>
    <definedName name="USA_Site">#REF!</definedName>
    <definedName name="USD" localSheetId="29">#REF!</definedName>
    <definedName name="USD" localSheetId="1">#REF!</definedName>
    <definedName name="USD" localSheetId="27">#REF!</definedName>
    <definedName name="USD" localSheetId="22">#REF!</definedName>
    <definedName name="USD">#REF!</definedName>
    <definedName name="Usul" localSheetId="31">Hakedişler!$H$3:$H$4</definedName>
    <definedName name="Usul" localSheetId="29">#REF!</definedName>
    <definedName name="Usul" localSheetId="1">[9]Hakedişler!$G$8:$G$10</definedName>
    <definedName name="Usul" localSheetId="22">#REF!</definedName>
    <definedName name="Usul">#REF!</definedName>
    <definedName name="VALVES" localSheetId="31">#REF!</definedName>
    <definedName name="VALVES" localSheetId="29">#REF!</definedName>
    <definedName name="VALVES" localSheetId="1">#REF!</definedName>
    <definedName name="VALVES" localSheetId="27">#REF!</definedName>
    <definedName name="VALVES" localSheetId="22">#REF!</definedName>
    <definedName name="VALVES">#REF!</definedName>
    <definedName name="_xlnm.Database" localSheetId="1">#REF!</definedName>
    <definedName name="_xlnm.Database" localSheetId="27">#REF!</definedName>
    <definedName name="_xlnm.Database">#REF!</definedName>
    <definedName name="w">'[1]#REF'!$H$3</definedName>
    <definedName name="WaterIns" localSheetId="31">#REF!</definedName>
    <definedName name="WaterIns" localSheetId="29">#REF!</definedName>
    <definedName name="WaterIns" localSheetId="1">#REF!</definedName>
    <definedName name="WaterIns" localSheetId="27">#REF!</definedName>
    <definedName name="WaterIns" localSheetId="22">#REF!</definedName>
    <definedName name="WaterIns">#REF!</definedName>
    <definedName name="wdf">'[1]#REF'!$B$6</definedName>
    <definedName name="well" localSheetId="29">'[1]#REF'!#REF!</definedName>
    <definedName name="well" localSheetId="1">'[1]#REF'!#REF!</definedName>
    <definedName name="well" localSheetId="27">'[1]#REF'!#REF!</definedName>
    <definedName name="well" localSheetId="22">'[1]#REF'!#REF!</definedName>
    <definedName name="well">'[1]#REF'!#REF!</definedName>
    <definedName name="WHEP" localSheetId="31">#REF!</definedName>
    <definedName name="WHEP" localSheetId="29">#REF!</definedName>
    <definedName name="WHEP" localSheetId="1">#REF!</definedName>
    <definedName name="WHEP" localSheetId="27">#REF!</definedName>
    <definedName name="WHEP" localSheetId="22">#REF!</definedName>
    <definedName name="WHEP">#REF!</definedName>
    <definedName name="WHIP" localSheetId="29">#REF!</definedName>
    <definedName name="WHIP" localSheetId="1">#REF!</definedName>
    <definedName name="WHIP" localSheetId="27">#REF!</definedName>
    <definedName name="WHIP" localSheetId="22">#REF!</definedName>
    <definedName name="WHIP">#REF!</definedName>
    <definedName name="WSEP" localSheetId="29">#REF!</definedName>
    <definedName name="WSEP" localSheetId="1">#REF!</definedName>
    <definedName name="WSEP" localSheetId="27">#REF!</definedName>
    <definedName name="WSEP" localSheetId="22">#REF!</definedName>
    <definedName name="WSEP">#REF!</definedName>
    <definedName name="WSIP" localSheetId="1">#REF!</definedName>
    <definedName name="WSIP" localSheetId="27">#REF!</definedName>
    <definedName name="WSIP">#REF!</definedName>
    <definedName name="X" localSheetId="1">#REF!</definedName>
    <definedName name="X" localSheetId="27">#REF!</definedName>
    <definedName name="X">#REF!</definedName>
    <definedName name="y" localSheetId="1">'[1]#REF'!#REF!</definedName>
    <definedName name="y" localSheetId="27">'[1]#REF'!#REF!</definedName>
    <definedName name="y">'[1]#REF'!#REF!</definedName>
    <definedName name="yat" localSheetId="29" hidden="1">#REF!</definedName>
    <definedName name="yat" localSheetId="1" hidden="1">#REF!</definedName>
    <definedName name="yat" localSheetId="27" hidden="1">#REF!</definedName>
    <definedName name="yat" localSheetId="22" hidden="1">#REF!</definedName>
    <definedName name="yat" hidden="1">#REF!</definedName>
    <definedName name="yatırımlar" localSheetId="1">#REF!</definedName>
    <definedName name="yatırımlar" localSheetId="27">#REF!</definedName>
    <definedName name="yatırımlar">#REF!</definedName>
    <definedName name="_xlnm.Print_Area" localSheetId="7">Alımlar!$A$1:$P$230</definedName>
    <definedName name="_xlnm.Print_Area" localSheetId="13">'Bina Kira Giderleri'!$A$1:$H$40</definedName>
    <definedName name="_xlnm.Print_Area" localSheetId="30">'Deplase Hatlar'!$A$1:$K$31</definedName>
    <definedName name="_xlnm.Print_Area" localSheetId="0">Ekler!$A$1:$L$57</definedName>
    <definedName name="_xlnm.Print_Area" localSheetId="36">'Faaliyet Geliri Mizan Karşılığı'!$A$1:$S$51</definedName>
    <definedName name="_xlnm.Print_Area" localSheetId="35">'Faaliyet Gelirleri'!$A$1:$H$57</definedName>
    <definedName name="_xlnm.Print_Area" localSheetId="16">'Fatura Bilgileri'!$A$1:$K$59</definedName>
    <definedName name="_xlnm.Print_Area" localSheetId="37">'Güvence Bedeli'!$A$1:$H$20</definedName>
    <definedName name="_xlnm.Print_Area" localSheetId="32">'Hakediş Metrajları'!$A$1:$I$26</definedName>
    <definedName name="_xlnm.Print_Area" localSheetId="31">Hakedişler!$A$1:$J$26</definedName>
    <definedName name="_xlnm.Print_Area" localSheetId="20">'Hizmet Kalitesi'!$A$1:$H$67</definedName>
    <definedName name="_xlnm.Print_Area" localSheetId="29">'İstasyon Bilgileri'!$A$1:$S$22</definedName>
    <definedName name="_xlnm.Print_Area" localSheetId="18">İstihdam!$A$1:$G$40</definedName>
    <definedName name="_xlnm.Print_Area" localSheetId="12">'İşletme Gideri Mizan Karşılığı'!$A$1:$P$158</definedName>
    <definedName name="_xlnm.Print_Area" localSheetId="11">'İşletme Giderleri'!$A$1:$G$94</definedName>
    <definedName name="_xlnm.Print_Area" localSheetId="19">Krediler!$A$1:$L$14</definedName>
    <definedName name="_xlnm.Print_Area" localSheetId="6">Mizanlar!$B$2:$J$10</definedName>
    <definedName name="_xlnm.Print_Area" localSheetId="25">'Münferit Hatlar'!$A$1:$X$43</definedName>
    <definedName name="_xlnm.Print_Area" localSheetId="41">'Müşteri Profili'!$A$1:$R$73</definedName>
    <definedName name="_xlnm.Print_Area" localSheetId="17">'Periyodik Muayene Bilgileri'!$A$1:$F$84</definedName>
    <definedName name="_xlnm.Print_Area" localSheetId="28">'Planlanan Yatırımlar'!$A$1:$E$27</definedName>
    <definedName name="_xlnm.Print_Area" localSheetId="1">'Profil ve Lisans Bilgileri'!$A$1:$H$48</definedName>
    <definedName name="_xlnm.Print_Area" localSheetId="8">'Satışlar '!$A$1:$P$178</definedName>
    <definedName name="_xlnm.Print_Area" localSheetId="33">'Sayaç Bilgileri'!$A$1:$AD$80</definedName>
    <definedName name="_xlnm.Print_Area" localSheetId="9">'Serbest Tüketiciler'!$A$1:$J$21</definedName>
    <definedName name="_xlnm.Print_Area" localSheetId="34">ŞHDV!$A$1:$I$22</definedName>
    <definedName name="_xlnm.Print_Area" localSheetId="10">Taşıma!$A$1:$P$103</definedName>
    <definedName name="_xlnm.Print_Area" localSheetId="14">'Taşıt Kira Giderleri'!$A$1:$J$40</definedName>
    <definedName name="_xlnm.Print_Area" localSheetId="2">'Temel Veriler'!$A$1:$I$36</definedName>
    <definedName name="_xlnm.Print_Area" localSheetId="21">'Tüketici Bilgileri'!$A$1:$M$43</definedName>
    <definedName name="_xlnm.Print_Area" localSheetId="39">'Tüketim Grubu Satış Tablosu_V1'!$A$1:$Q$104</definedName>
    <definedName name="_xlnm.Print_Area" localSheetId="40">'Tüketim Grubu Satış Tablosu_V2'!$A$1:$AD$25</definedName>
    <definedName name="_xlnm.Print_Area" localSheetId="38">'Varlık Satışı'!$A$1:$H$25</definedName>
    <definedName name="_xlnm.Print_Area" localSheetId="27">'Yatırım Dağılımı'!$A$1:$M$62</definedName>
    <definedName name="_xlnm.Print_Area" localSheetId="23">'Yatırımlar-Genişleme1'!$A$1:$X$186</definedName>
    <definedName name="_xlnm.Print_Area" localSheetId="24">'Yatırımlar-Genişleme2'!$A$1:$X$186</definedName>
    <definedName name="_xlnm.Print_Area" localSheetId="26">'Yatırımlar-Konsolide'!$A$1:$X$186</definedName>
    <definedName name="_xlnm.Print_Area" localSheetId="22">'Yatırımlar-Mevcut Bölge'!$A$1:$X$185</definedName>
    <definedName name="_xlnm.Print_Area" localSheetId="15">'Yazılım Kira Giderleri'!$A$1:$G$40</definedName>
    <definedName name="_xlnm.Print_Area" localSheetId="3">'Yıllık Bilanço'!$A$1:$G$243</definedName>
    <definedName name="_xlnm.Print_Area" localSheetId="4">'Yıllık Gelir Tablosu'!$A$1:$G$72</definedName>
    <definedName name="_xlnm.Print_Area" localSheetId="5">'Yıllık Nakit Akım'!$A$1:$H$63</definedName>
    <definedName name="_xlnm.Print_Area">#REF!</definedName>
    <definedName name="YEN" localSheetId="29">#REF!</definedName>
    <definedName name="YEN" localSheetId="1">#REF!</definedName>
    <definedName name="YEN" localSheetId="27">#REF!</definedName>
    <definedName name="YEN" localSheetId="22">#REF!</definedName>
    <definedName name="YEN">#REF!</definedName>
  </definedNames>
  <calcPr calcId="145621"/>
</workbook>
</file>

<file path=xl/calcChain.xml><?xml version="1.0" encoding="utf-8"?>
<calcChain xmlns="http://schemas.openxmlformats.org/spreadsheetml/2006/main">
  <c r="H10" i="17" l="1"/>
  <c r="W72" i="60"/>
  <c r="S72" i="60"/>
  <c r="O72" i="60"/>
  <c r="K72" i="60"/>
  <c r="G72" i="60"/>
  <c r="W7" i="58" l="1"/>
  <c r="F25" i="36" l="1"/>
  <c r="D25" i="36"/>
  <c r="D185" i="60" l="1"/>
  <c r="E185" i="60"/>
  <c r="F185" i="60"/>
  <c r="G185" i="60"/>
  <c r="C185" i="60"/>
  <c r="G165" i="58"/>
  <c r="F165" i="58"/>
  <c r="E165" i="58"/>
  <c r="D165" i="58"/>
  <c r="C165" i="58"/>
  <c r="P24" i="47"/>
  <c r="O24" i="47"/>
  <c r="AC24" i="47"/>
  <c r="Z24" i="47"/>
  <c r="Y24" i="47"/>
  <c r="X24" i="47"/>
  <c r="W24" i="47"/>
  <c r="V24" i="47"/>
  <c r="U24" i="47"/>
  <c r="T24" i="47"/>
  <c r="S24" i="47"/>
  <c r="R24" i="47"/>
  <c r="Q24" i="47"/>
  <c r="N24" i="47"/>
  <c r="M24" i="47"/>
  <c r="L24" i="47"/>
  <c r="K24" i="47"/>
  <c r="J24" i="47"/>
  <c r="I24" i="47"/>
  <c r="H24" i="47"/>
  <c r="G24" i="47"/>
  <c r="F24" i="47"/>
  <c r="E24" i="47"/>
  <c r="D24" i="47"/>
  <c r="AB24" i="47" s="1"/>
  <c r="C24" i="47"/>
  <c r="AA24" i="47" s="1"/>
  <c r="AB23" i="47"/>
  <c r="AA23" i="47"/>
  <c r="AB22" i="47"/>
  <c r="AA22" i="47"/>
  <c r="AB21" i="47"/>
  <c r="AA21" i="47"/>
  <c r="AB20" i="47"/>
  <c r="AA20" i="47"/>
  <c r="AB19" i="47"/>
  <c r="AA19" i="47"/>
  <c r="AB18" i="47"/>
  <c r="AA18" i="47"/>
  <c r="P102" i="5"/>
  <c r="O102" i="5"/>
  <c r="O96" i="5"/>
  <c r="N102" i="5"/>
  <c r="M102" i="5"/>
  <c r="L102" i="5"/>
  <c r="K102" i="5"/>
  <c r="J102" i="5"/>
  <c r="I102" i="5"/>
  <c r="H102" i="5"/>
  <c r="G102" i="5"/>
  <c r="F102" i="5"/>
  <c r="E102" i="5"/>
  <c r="D102" i="5"/>
  <c r="C102" i="5"/>
  <c r="O101" i="5"/>
  <c r="O100" i="5"/>
  <c r="O99" i="5"/>
  <c r="O98" i="5"/>
  <c r="O97" i="5"/>
  <c r="D15" i="40" l="1"/>
  <c r="H39" i="45" l="1"/>
  <c r="H30" i="45"/>
  <c r="H21" i="45"/>
  <c r="H12" i="45"/>
  <c r="P67" i="7" l="1"/>
  <c r="P68" i="7"/>
  <c r="P69" i="7"/>
  <c r="P70" i="7"/>
  <c r="P71" i="7"/>
  <c r="P66" i="7"/>
  <c r="D66" i="7"/>
  <c r="E66" i="7"/>
  <c r="F66" i="7"/>
  <c r="G66" i="7"/>
  <c r="H66" i="7"/>
  <c r="I66" i="7"/>
  <c r="J66" i="7"/>
  <c r="K66" i="7"/>
  <c r="L66" i="7"/>
  <c r="M66" i="7"/>
  <c r="N66" i="7"/>
  <c r="D67" i="7"/>
  <c r="E67" i="7"/>
  <c r="F67" i="7"/>
  <c r="G67" i="7"/>
  <c r="H67" i="7"/>
  <c r="I67" i="7"/>
  <c r="J67" i="7"/>
  <c r="K67" i="7"/>
  <c r="L67" i="7"/>
  <c r="M67" i="7"/>
  <c r="N67" i="7"/>
  <c r="D68" i="7"/>
  <c r="E68" i="7"/>
  <c r="F68" i="7"/>
  <c r="G68" i="7"/>
  <c r="H68" i="7"/>
  <c r="I68" i="7"/>
  <c r="J68" i="7"/>
  <c r="K68" i="7"/>
  <c r="L68" i="7"/>
  <c r="M68" i="7"/>
  <c r="N68" i="7"/>
  <c r="D69" i="7"/>
  <c r="E69" i="7"/>
  <c r="F69" i="7"/>
  <c r="G69" i="7"/>
  <c r="H69" i="7"/>
  <c r="I69" i="7"/>
  <c r="J69" i="7"/>
  <c r="K69" i="7"/>
  <c r="L69" i="7"/>
  <c r="M69" i="7"/>
  <c r="N69" i="7"/>
  <c r="D70" i="7"/>
  <c r="E70" i="7"/>
  <c r="F70" i="7"/>
  <c r="G70" i="7"/>
  <c r="H70" i="7"/>
  <c r="I70" i="7"/>
  <c r="J70" i="7"/>
  <c r="K70" i="7"/>
  <c r="L70" i="7"/>
  <c r="M70" i="7"/>
  <c r="N70" i="7"/>
  <c r="D71" i="7"/>
  <c r="E71" i="7"/>
  <c r="F71" i="7"/>
  <c r="G71" i="7"/>
  <c r="H71" i="7"/>
  <c r="I71" i="7"/>
  <c r="J71" i="7"/>
  <c r="K71" i="7"/>
  <c r="L71" i="7"/>
  <c r="M71" i="7"/>
  <c r="N71" i="7"/>
  <c r="C67" i="7"/>
  <c r="C68" i="7"/>
  <c r="C69" i="7"/>
  <c r="C70" i="7"/>
  <c r="C71" i="7"/>
  <c r="C66" i="7"/>
  <c r="Q57" i="7"/>
  <c r="Q58" i="7"/>
  <c r="Q59" i="7"/>
  <c r="Q60" i="7"/>
  <c r="Q61" i="7"/>
  <c r="Q62" i="7"/>
  <c r="Q56" i="7"/>
  <c r="Q47" i="7"/>
  <c r="Q48" i="7"/>
  <c r="Q49" i="7"/>
  <c r="Q50" i="7"/>
  <c r="Q51" i="7"/>
  <c r="Q52" i="7"/>
  <c r="Q46" i="7"/>
  <c r="Q37" i="7"/>
  <c r="Q38" i="7"/>
  <c r="Q39" i="7"/>
  <c r="Q40" i="7"/>
  <c r="Q41" i="7"/>
  <c r="Q42" i="7"/>
  <c r="Q36" i="7"/>
  <c r="Q27" i="7"/>
  <c r="Q28" i="7"/>
  <c r="Q29" i="7"/>
  <c r="Q30" i="7"/>
  <c r="Q31" i="7"/>
  <c r="Q32" i="7"/>
  <c r="Q26" i="7"/>
  <c r="Q17" i="7"/>
  <c r="Q18" i="7"/>
  <c r="Q19" i="7"/>
  <c r="Q20" i="7"/>
  <c r="Q21" i="7"/>
  <c r="Q22" i="7"/>
  <c r="Q16" i="7"/>
  <c r="E7" i="12"/>
  <c r="F7" i="12"/>
  <c r="G7" i="12"/>
  <c r="D7" i="12"/>
  <c r="L6" i="4" l="1"/>
  <c r="L9" i="4"/>
  <c r="L17" i="4"/>
  <c r="L20" i="4"/>
  <c r="L24" i="4"/>
  <c r="L29" i="4"/>
  <c r="F10" i="11"/>
  <c r="F23" i="11" s="1"/>
  <c r="F15" i="11"/>
  <c r="F26" i="11"/>
  <c r="F31" i="11"/>
  <c r="F39" i="11"/>
  <c r="I58" i="22"/>
  <c r="H58" i="22"/>
  <c r="G58" i="22"/>
  <c r="F58" i="22"/>
  <c r="E58" i="22"/>
  <c r="D58" i="22"/>
  <c r="C58" i="22"/>
  <c r="J57" i="22"/>
  <c r="J56" i="22"/>
  <c r="J55" i="22"/>
  <c r="J54" i="22"/>
  <c r="J53" i="22"/>
  <c r="J52" i="22"/>
  <c r="J51" i="22"/>
  <c r="J50" i="22"/>
  <c r="J49" i="22"/>
  <c r="J48" i="22"/>
  <c r="J47" i="22"/>
  <c r="J46" i="22"/>
  <c r="F39" i="46"/>
  <c r="I39" i="45"/>
  <c r="G39" i="44"/>
  <c r="O6" i="43"/>
  <c r="O29" i="43"/>
  <c r="O36" i="43"/>
  <c r="O73" i="43"/>
  <c r="O84" i="43"/>
  <c r="O97" i="43"/>
  <c r="O127" i="43"/>
  <c r="O138" i="43"/>
  <c r="O143" i="43"/>
  <c r="F7" i="21"/>
  <c r="F19" i="21"/>
  <c r="F34" i="21"/>
  <c r="F42" i="21"/>
  <c r="F46" i="21"/>
  <c r="F51" i="21"/>
  <c r="F60" i="21"/>
  <c r="F58" i="21" s="1"/>
  <c r="F64" i="21"/>
  <c r="F76" i="21"/>
  <c r="F82" i="21"/>
  <c r="F89" i="21"/>
  <c r="F85" i="21" s="1"/>
  <c r="N97" i="19"/>
  <c r="M97" i="19"/>
  <c r="L97" i="19"/>
  <c r="K97" i="19"/>
  <c r="J97" i="19"/>
  <c r="I97" i="19"/>
  <c r="H97" i="19"/>
  <c r="G97" i="19"/>
  <c r="F97" i="19"/>
  <c r="E97" i="19"/>
  <c r="D97" i="19"/>
  <c r="C97" i="19"/>
  <c r="O95" i="19"/>
  <c r="O96" i="19" s="1"/>
  <c r="N93" i="19"/>
  <c r="M93" i="19"/>
  <c r="L93" i="19"/>
  <c r="K93" i="19"/>
  <c r="J93" i="19"/>
  <c r="I93" i="19"/>
  <c r="H93" i="19"/>
  <c r="G93" i="19"/>
  <c r="F93" i="19"/>
  <c r="E93" i="19"/>
  <c r="D93" i="19"/>
  <c r="C93" i="19"/>
  <c r="O93" i="19" s="1"/>
  <c r="O91" i="19"/>
  <c r="O92" i="19" s="1"/>
  <c r="N89" i="19"/>
  <c r="M89" i="19"/>
  <c r="L89" i="19"/>
  <c r="K89" i="19"/>
  <c r="J89" i="19"/>
  <c r="I89" i="19"/>
  <c r="H89" i="19"/>
  <c r="G89" i="19"/>
  <c r="F89" i="19"/>
  <c r="E89" i="19"/>
  <c r="D89" i="19"/>
  <c r="C89" i="19"/>
  <c r="O87" i="19"/>
  <c r="O88" i="19" s="1"/>
  <c r="J58" i="22" l="1"/>
  <c r="F23" i="21"/>
  <c r="F6" i="21" s="1"/>
  <c r="O97" i="19"/>
  <c r="O89" i="19"/>
  <c r="L177" i="18"/>
  <c r="K177" i="18"/>
  <c r="H177" i="18"/>
  <c r="G177" i="18"/>
  <c r="D177" i="18"/>
  <c r="C177" i="18"/>
  <c r="N176" i="18"/>
  <c r="M176" i="18"/>
  <c r="L176" i="18"/>
  <c r="K176" i="18"/>
  <c r="J176" i="18"/>
  <c r="I176" i="18"/>
  <c r="H176" i="18"/>
  <c r="G176" i="18"/>
  <c r="F176" i="18"/>
  <c r="E176" i="18"/>
  <c r="D176" i="18"/>
  <c r="C176" i="18"/>
  <c r="N175" i="18"/>
  <c r="N177" i="18" s="1"/>
  <c r="M175" i="18"/>
  <c r="M177" i="18" s="1"/>
  <c r="L175" i="18"/>
  <c r="K175" i="18"/>
  <c r="J175" i="18"/>
  <c r="J177" i="18" s="1"/>
  <c r="I175" i="18"/>
  <c r="I177" i="18" s="1"/>
  <c r="H175" i="18"/>
  <c r="G175" i="18"/>
  <c r="F175" i="18"/>
  <c r="F177" i="18" s="1"/>
  <c r="E175" i="18"/>
  <c r="E177" i="18" s="1"/>
  <c r="D175" i="18"/>
  <c r="C175" i="18"/>
  <c r="O173" i="18"/>
  <c r="O172" i="18"/>
  <c r="O171" i="18" s="1"/>
  <c r="N171" i="18"/>
  <c r="M171" i="18"/>
  <c r="L171" i="18"/>
  <c r="K171" i="18"/>
  <c r="J171" i="18"/>
  <c r="I171" i="18"/>
  <c r="H171" i="18"/>
  <c r="G171" i="18"/>
  <c r="F171" i="18"/>
  <c r="E171" i="18"/>
  <c r="D171" i="18"/>
  <c r="C171" i="18"/>
  <c r="O168" i="18"/>
  <c r="O167" i="18"/>
  <c r="O166" i="18"/>
  <c r="N166" i="18"/>
  <c r="M166" i="18"/>
  <c r="L166" i="18"/>
  <c r="K166" i="18"/>
  <c r="J166" i="18"/>
  <c r="I166" i="18"/>
  <c r="H166" i="18"/>
  <c r="G166" i="18"/>
  <c r="F166" i="18"/>
  <c r="E166" i="18"/>
  <c r="D166" i="18"/>
  <c r="C166" i="18"/>
  <c r="O163" i="18"/>
  <c r="O162" i="18"/>
  <c r="O161" i="18"/>
  <c r="N161" i="18"/>
  <c r="M161" i="18"/>
  <c r="L161" i="18"/>
  <c r="K161" i="18"/>
  <c r="J161" i="18"/>
  <c r="I161" i="18"/>
  <c r="H161" i="18"/>
  <c r="G161" i="18"/>
  <c r="F161" i="18"/>
  <c r="E161" i="18"/>
  <c r="D161" i="18"/>
  <c r="C161" i="18"/>
  <c r="O158" i="18"/>
  <c r="O176" i="18" s="1"/>
  <c r="O157" i="18"/>
  <c r="O156" i="18"/>
  <c r="N156" i="18"/>
  <c r="M156" i="18"/>
  <c r="L156" i="18"/>
  <c r="K156" i="18"/>
  <c r="J156" i="18"/>
  <c r="I156" i="18"/>
  <c r="H156" i="18"/>
  <c r="G156" i="18"/>
  <c r="F156" i="18"/>
  <c r="E156" i="18"/>
  <c r="D156" i="18"/>
  <c r="C156" i="18"/>
  <c r="O153" i="18"/>
  <c r="O152" i="18"/>
  <c r="O151" i="18" s="1"/>
  <c r="N151" i="18"/>
  <c r="M151" i="18"/>
  <c r="L151" i="18"/>
  <c r="K151" i="18"/>
  <c r="J151" i="18"/>
  <c r="I151" i="18"/>
  <c r="H151" i="18"/>
  <c r="G151" i="18"/>
  <c r="F151" i="18"/>
  <c r="E151" i="18"/>
  <c r="D151" i="18"/>
  <c r="C151" i="18"/>
  <c r="O148" i="18"/>
  <c r="O147" i="18"/>
  <c r="O146" i="18"/>
  <c r="N146" i="18"/>
  <c r="M146" i="18"/>
  <c r="L146" i="18"/>
  <c r="K146" i="18"/>
  <c r="J146" i="18"/>
  <c r="I146" i="18"/>
  <c r="H146" i="18"/>
  <c r="G146" i="18"/>
  <c r="F146" i="18"/>
  <c r="E146" i="18"/>
  <c r="D146" i="18"/>
  <c r="C146" i="18"/>
  <c r="N220" i="17"/>
  <c r="M220" i="17"/>
  <c r="L220" i="17"/>
  <c r="K220" i="17"/>
  <c r="J220" i="17"/>
  <c r="I220" i="17"/>
  <c r="H220" i="17"/>
  <c r="G220" i="17"/>
  <c r="F220" i="17"/>
  <c r="E220" i="17"/>
  <c r="D220" i="17"/>
  <c r="C220" i="17"/>
  <c r="O220" i="17" s="1"/>
  <c r="O219" i="17"/>
  <c r="O218" i="17"/>
  <c r="N216" i="17"/>
  <c r="M216" i="17"/>
  <c r="L216" i="17"/>
  <c r="K216" i="17"/>
  <c r="J216" i="17"/>
  <c r="I216" i="17"/>
  <c r="H216" i="17"/>
  <c r="G216" i="17"/>
  <c r="F216" i="17"/>
  <c r="E216" i="17"/>
  <c r="D216" i="17"/>
  <c r="C216" i="17"/>
  <c r="O215" i="17"/>
  <c r="O214" i="17" s="1"/>
  <c r="N212" i="17"/>
  <c r="M212" i="17"/>
  <c r="L212" i="17"/>
  <c r="K212" i="17"/>
  <c r="J212" i="17"/>
  <c r="I212" i="17"/>
  <c r="H212" i="17"/>
  <c r="G212" i="17"/>
  <c r="F212" i="17"/>
  <c r="E212" i="17"/>
  <c r="D212" i="17"/>
  <c r="C212" i="17"/>
  <c r="O211" i="17"/>
  <c r="O210" i="17" s="1"/>
  <c r="N208" i="17"/>
  <c r="M208" i="17"/>
  <c r="L208" i="17"/>
  <c r="K208" i="17"/>
  <c r="J208" i="17"/>
  <c r="I208" i="17"/>
  <c r="H208" i="17"/>
  <c r="G208" i="17"/>
  <c r="F208" i="17"/>
  <c r="E208" i="17"/>
  <c r="D208" i="17"/>
  <c r="C208" i="17"/>
  <c r="O207" i="17"/>
  <c r="O206" i="17" s="1"/>
  <c r="N202" i="17"/>
  <c r="M202" i="17"/>
  <c r="L202" i="17"/>
  <c r="K202" i="17"/>
  <c r="J202" i="17"/>
  <c r="I202" i="17"/>
  <c r="H202" i="17"/>
  <c r="G202" i="17"/>
  <c r="F202" i="17"/>
  <c r="E202" i="17"/>
  <c r="D202" i="17"/>
  <c r="C202" i="17"/>
  <c r="O201" i="17"/>
  <c r="O200" i="17"/>
  <c r="N198" i="17"/>
  <c r="M198" i="17"/>
  <c r="L198" i="17"/>
  <c r="K198" i="17"/>
  <c r="J198" i="17"/>
  <c r="I198" i="17"/>
  <c r="H198" i="17"/>
  <c r="G198" i="17"/>
  <c r="F198" i="17"/>
  <c r="E198" i="17"/>
  <c r="D198" i="17"/>
  <c r="C198" i="17"/>
  <c r="O198" i="17" s="1"/>
  <c r="O197" i="17"/>
  <c r="O196" i="17" s="1"/>
  <c r="N194" i="17"/>
  <c r="M194" i="17"/>
  <c r="L194" i="17"/>
  <c r="K194" i="17"/>
  <c r="J194" i="17"/>
  <c r="I194" i="17"/>
  <c r="H194" i="17"/>
  <c r="G194" i="17"/>
  <c r="F194" i="17"/>
  <c r="E194" i="17"/>
  <c r="D194" i="17"/>
  <c r="C194" i="17"/>
  <c r="O193" i="17"/>
  <c r="O192" i="17"/>
  <c r="N190" i="17"/>
  <c r="M190" i="17"/>
  <c r="L190" i="17"/>
  <c r="K190" i="17"/>
  <c r="J190" i="17"/>
  <c r="I190" i="17"/>
  <c r="H190" i="17"/>
  <c r="G190" i="17"/>
  <c r="F190" i="17"/>
  <c r="E190" i="17"/>
  <c r="D190" i="17"/>
  <c r="C190" i="17"/>
  <c r="O189" i="17"/>
  <c r="O188" i="17" s="1"/>
  <c r="O190" i="17" l="1"/>
  <c r="O212" i="17"/>
  <c r="O202" i="17"/>
  <c r="O216" i="17"/>
  <c r="O194" i="17"/>
  <c r="O208" i="17"/>
  <c r="O175" i="18"/>
  <c r="O177" i="18" s="1"/>
  <c r="G9" i="62"/>
  <c r="G15" i="62"/>
  <c r="G8" i="62" s="1"/>
  <c r="G19" i="62"/>
  <c r="G28" i="62"/>
  <c r="G35" i="62"/>
  <c r="G27" i="62" s="1"/>
  <c r="G40" i="62"/>
  <c r="G44" i="62"/>
  <c r="G48" i="62"/>
  <c r="G52" i="62"/>
  <c r="G6" i="14"/>
  <c r="G16" i="14" s="1"/>
  <c r="G24" i="14" s="1"/>
  <c r="G31" i="14" s="1"/>
  <c r="G56" i="14" s="1"/>
  <c r="G67" i="14" s="1"/>
  <c r="G71" i="14" s="1"/>
  <c r="G11" i="14"/>
  <c r="G18" i="14"/>
  <c r="G26" i="14"/>
  <c r="G33" i="14"/>
  <c r="G44" i="14"/>
  <c r="G52" i="14"/>
  <c r="G58" i="14"/>
  <c r="G62" i="14"/>
  <c r="G8" i="13"/>
  <c r="G7" i="13" s="1"/>
  <c r="G14" i="13"/>
  <c r="G20" i="13"/>
  <c r="G28" i="13"/>
  <c r="G37" i="13"/>
  <c r="G45" i="13"/>
  <c r="G48" i="13"/>
  <c r="G51" i="13"/>
  <c r="G64" i="13"/>
  <c r="G70" i="13"/>
  <c r="G78" i="13"/>
  <c r="G89" i="13"/>
  <c r="G63" i="13" s="1"/>
  <c r="G100" i="13"/>
  <c r="G109" i="13"/>
  <c r="G115" i="13"/>
  <c r="G118" i="13"/>
  <c r="G135" i="13"/>
  <c r="G134" i="13" s="1"/>
  <c r="G143" i="13"/>
  <c r="G149" i="13"/>
  <c r="G156" i="13"/>
  <c r="G159" i="13"/>
  <c r="G161" i="13"/>
  <c r="G166" i="13"/>
  <c r="G172" i="13"/>
  <c r="G175" i="13"/>
  <c r="G184" i="13"/>
  <c r="G190" i="13"/>
  <c r="G196" i="13"/>
  <c r="G203" i="13"/>
  <c r="G183" i="13" s="1"/>
  <c r="G206" i="13"/>
  <c r="G209" i="13"/>
  <c r="G212" i="13"/>
  <c r="G217" i="13"/>
  <c r="G241" i="13" s="1"/>
  <c r="G218" i="13"/>
  <c r="G221" i="13"/>
  <c r="G227" i="13"/>
  <c r="G233" i="13"/>
  <c r="G235" i="13"/>
  <c r="G237" i="13"/>
  <c r="G5" i="33"/>
  <c r="G8" i="33"/>
  <c r="G11" i="33"/>
  <c r="G14" i="33"/>
  <c r="G17" i="33"/>
  <c r="R7" i="53"/>
  <c r="R20" i="53"/>
  <c r="G8" i="32"/>
  <c r="G17" i="32"/>
  <c r="G15" i="32" s="1"/>
  <c r="G26" i="32"/>
  <c r="G30" i="32"/>
  <c r="G35" i="32"/>
  <c r="L48" i="36"/>
  <c r="L51" i="36"/>
  <c r="L30" i="36"/>
  <c r="L43" i="36" s="1"/>
  <c r="L33" i="36"/>
  <c r="L7" i="36"/>
  <c r="L10" i="36"/>
  <c r="G166" i="60"/>
  <c r="G167" i="60"/>
  <c r="G169" i="60"/>
  <c r="G171" i="60"/>
  <c r="G172" i="60"/>
  <c r="G173" i="60"/>
  <c r="G174" i="60"/>
  <c r="G175" i="60"/>
  <c r="G176" i="60"/>
  <c r="G177" i="60"/>
  <c r="G178" i="60"/>
  <c r="G180" i="60"/>
  <c r="G181" i="60"/>
  <c r="G182" i="60"/>
  <c r="G183" i="60"/>
  <c r="G184" i="60"/>
  <c r="T11" i="60"/>
  <c r="U11" i="60"/>
  <c r="V11" i="60"/>
  <c r="T12" i="60"/>
  <c r="U12" i="60"/>
  <c r="V12" i="60"/>
  <c r="T13" i="60"/>
  <c r="U13" i="60"/>
  <c r="V13" i="60"/>
  <c r="T14" i="60"/>
  <c r="W14" i="60" s="1"/>
  <c r="U14" i="60"/>
  <c r="V14" i="60"/>
  <c r="T15" i="60"/>
  <c r="U15" i="60"/>
  <c r="V15" i="60"/>
  <c r="T16" i="60"/>
  <c r="U16" i="60"/>
  <c r="V16" i="60"/>
  <c r="T17" i="60"/>
  <c r="U17" i="60"/>
  <c r="V17" i="60"/>
  <c r="T18" i="60"/>
  <c r="W18" i="60" s="1"/>
  <c r="U18" i="60"/>
  <c r="V18" i="60"/>
  <c r="T19" i="60"/>
  <c r="U19" i="60"/>
  <c r="V19" i="60"/>
  <c r="T20" i="60"/>
  <c r="U20" i="60"/>
  <c r="V20" i="60"/>
  <c r="T21" i="60"/>
  <c r="U21" i="60"/>
  <c r="V21" i="60"/>
  <c r="T22" i="60"/>
  <c r="W22" i="60" s="1"/>
  <c r="U22" i="60"/>
  <c r="V22" i="60"/>
  <c r="T24" i="60"/>
  <c r="U24" i="60"/>
  <c r="V24" i="60"/>
  <c r="T25" i="60"/>
  <c r="U25" i="60"/>
  <c r="V25" i="60"/>
  <c r="T26" i="60"/>
  <c r="U26" i="60"/>
  <c r="V26" i="60"/>
  <c r="T27" i="60"/>
  <c r="W27" i="60" s="1"/>
  <c r="U27" i="60"/>
  <c r="V27" i="60"/>
  <c r="T28" i="60"/>
  <c r="U28" i="60"/>
  <c r="V28" i="60"/>
  <c r="T29" i="60"/>
  <c r="U29" i="60"/>
  <c r="V29" i="60"/>
  <c r="T32" i="60"/>
  <c r="U32" i="60"/>
  <c r="V32" i="60"/>
  <c r="T33" i="60"/>
  <c r="U33" i="60"/>
  <c r="V33" i="60"/>
  <c r="T34" i="60"/>
  <c r="U34" i="60"/>
  <c r="V34" i="60"/>
  <c r="T35" i="60"/>
  <c r="U35" i="60"/>
  <c r="V35" i="60"/>
  <c r="T36" i="60"/>
  <c r="U36" i="60"/>
  <c r="V36" i="60"/>
  <c r="T37" i="60"/>
  <c r="U37" i="60"/>
  <c r="V37" i="60"/>
  <c r="T38" i="60"/>
  <c r="U38" i="60"/>
  <c r="V38" i="60"/>
  <c r="T39" i="60"/>
  <c r="U39" i="60"/>
  <c r="V39" i="60"/>
  <c r="T40" i="60"/>
  <c r="U40" i="60"/>
  <c r="V40" i="60"/>
  <c r="T41" i="60"/>
  <c r="U41" i="60"/>
  <c r="V41" i="60"/>
  <c r="T42" i="60"/>
  <c r="U42" i="60"/>
  <c r="V42" i="60"/>
  <c r="T43" i="60"/>
  <c r="U43" i="60"/>
  <c r="V43" i="60"/>
  <c r="T45" i="60"/>
  <c r="U45" i="60"/>
  <c r="V45" i="60"/>
  <c r="T46" i="60"/>
  <c r="W46" i="60" s="1"/>
  <c r="U46" i="60"/>
  <c r="V46" i="60"/>
  <c r="T47" i="60"/>
  <c r="U47" i="60"/>
  <c r="V47" i="60"/>
  <c r="T48" i="60"/>
  <c r="U48" i="60"/>
  <c r="V48" i="60"/>
  <c r="T49" i="60"/>
  <c r="U49" i="60"/>
  <c r="V49" i="60"/>
  <c r="T50" i="60"/>
  <c r="W50" i="60" s="1"/>
  <c r="U50" i="60"/>
  <c r="V50" i="60"/>
  <c r="T53" i="60"/>
  <c r="U53" i="60"/>
  <c r="V53" i="60"/>
  <c r="T54" i="60"/>
  <c r="U54" i="60"/>
  <c r="V54" i="60"/>
  <c r="T55" i="60"/>
  <c r="U55" i="60"/>
  <c r="V55" i="60"/>
  <c r="T56" i="60"/>
  <c r="U56" i="60"/>
  <c r="V56" i="60"/>
  <c r="T57" i="60"/>
  <c r="U57" i="60"/>
  <c r="V57" i="60"/>
  <c r="T58" i="60"/>
  <c r="U58" i="60"/>
  <c r="V58" i="60"/>
  <c r="T59" i="60"/>
  <c r="U59" i="60"/>
  <c r="V59" i="60"/>
  <c r="T60" i="60"/>
  <c r="U60" i="60"/>
  <c r="V60" i="60"/>
  <c r="T61" i="60"/>
  <c r="U61" i="60"/>
  <c r="V61" i="60"/>
  <c r="T62" i="60"/>
  <c r="U62" i="60"/>
  <c r="V62" i="60"/>
  <c r="T63" i="60"/>
  <c r="U63" i="60"/>
  <c r="V63" i="60"/>
  <c r="T64" i="60"/>
  <c r="U64" i="60"/>
  <c r="V64" i="60"/>
  <c r="T66" i="60"/>
  <c r="U66" i="60"/>
  <c r="V66" i="60"/>
  <c r="T67" i="60"/>
  <c r="U67" i="60"/>
  <c r="V67" i="60"/>
  <c r="T68" i="60"/>
  <c r="U68" i="60"/>
  <c r="V68" i="60"/>
  <c r="T69" i="60"/>
  <c r="U69" i="60"/>
  <c r="V69" i="60"/>
  <c r="T70" i="60"/>
  <c r="U70" i="60"/>
  <c r="V70" i="60"/>
  <c r="T71" i="60"/>
  <c r="U71" i="60"/>
  <c r="V71" i="60"/>
  <c r="T75" i="60"/>
  <c r="U75" i="60"/>
  <c r="V75" i="60"/>
  <c r="T76" i="60"/>
  <c r="U76" i="60"/>
  <c r="V76" i="60"/>
  <c r="T77" i="60"/>
  <c r="U77" i="60"/>
  <c r="V77" i="60"/>
  <c r="T78" i="60"/>
  <c r="U78" i="60"/>
  <c r="V78" i="60"/>
  <c r="W78" i="60" s="1"/>
  <c r="T79" i="60"/>
  <c r="U79" i="60"/>
  <c r="V79" i="60"/>
  <c r="T80" i="60"/>
  <c r="U80" i="60"/>
  <c r="V80" i="60"/>
  <c r="T81" i="60"/>
  <c r="U81" i="60"/>
  <c r="V81" i="60"/>
  <c r="T82" i="60"/>
  <c r="U82" i="60"/>
  <c r="V82" i="60"/>
  <c r="W82" i="60" s="1"/>
  <c r="T83" i="60"/>
  <c r="U83" i="60"/>
  <c r="V83" i="60"/>
  <c r="T84" i="60"/>
  <c r="U84" i="60"/>
  <c r="V84" i="60"/>
  <c r="T85" i="60"/>
  <c r="U85" i="60"/>
  <c r="V85" i="60"/>
  <c r="T86" i="60"/>
  <c r="U86" i="60"/>
  <c r="V86" i="60"/>
  <c r="W86" i="60" s="1"/>
  <c r="W87" i="60"/>
  <c r="T89" i="60"/>
  <c r="U89" i="60"/>
  <c r="V89" i="60"/>
  <c r="T90" i="60"/>
  <c r="U90" i="60"/>
  <c r="V90" i="60"/>
  <c r="T91" i="60"/>
  <c r="U91" i="60"/>
  <c r="V91" i="60"/>
  <c r="T92" i="60"/>
  <c r="U92" i="60"/>
  <c r="V92" i="60"/>
  <c r="T93" i="60"/>
  <c r="U93" i="60"/>
  <c r="V93" i="60"/>
  <c r="T94" i="60"/>
  <c r="U94" i="60"/>
  <c r="V94" i="60"/>
  <c r="T95" i="60"/>
  <c r="U95" i="60"/>
  <c r="V95" i="60"/>
  <c r="T96" i="60"/>
  <c r="U96" i="60"/>
  <c r="V96" i="60"/>
  <c r="T97" i="60"/>
  <c r="U97" i="60"/>
  <c r="V97" i="60"/>
  <c r="T98" i="60"/>
  <c r="U98" i="60"/>
  <c r="V98" i="60"/>
  <c r="T99" i="60"/>
  <c r="U99" i="60"/>
  <c r="V99" i="60"/>
  <c r="T100" i="60"/>
  <c r="U100" i="60"/>
  <c r="V100" i="60"/>
  <c r="T104" i="60"/>
  <c r="U104" i="60"/>
  <c r="V104" i="60"/>
  <c r="T105" i="60"/>
  <c r="U105" i="60"/>
  <c r="V105" i="60"/>
  <c r="T106" i="60"/>
  <c r="U106" i="60"/>
  <c r="V106" i="60"/>
  <c r="T107" i="60"/>
  <c r="U107" i="60"/>
  <c r="W107" i="60" s="1"/>
  <c r="V107" i="60"/>
  <c r="T108" i="60"/>
  <c r="U108" i="60"/>
  <c r="V108" i="60"/>
  <c r="T109" i="60"/>
  <c r="U109" i="60"/>
  <c r="V109" i="60"/>
  <c r="T110" i="60"/>
  <c r="W110" i="60" s="1"/>
  <c r="U110" i="60"/>
  <c r="V110" i="60"/>
  <c r="T111" i="60"/>
  <c r="U111" i="60"/>
  <c r="V111" i="60"/>
  <c r="T112" i="60"/>
  <c r="U112" i="60"/>
  <c r="V112" i="60"/>
  <c r="T113" i="60"/>
  <c r="U113" i="60"/>
  <c r="V113" i="60"/>
  <c r="T114" i="60"/>
  <c r="W114" i="60" s="1"/>
  <c r="U114" i="60"/>
  <c r="V114" i="60"/>
  <c r="T115" i="60"/>
  <c r="U115" i="60"/>
  <c r="V115" i="60"/>
  <c r="T117" i="60"/>
  <c r="U117" i="60"/>
  <c r="V117" i="60"/>
  <c r="T118" i="60"/>
  <c r="U118" i="60"/>
  <c r="V118" i="60"/>
  <c r="T119" i="60"/>
  <c r="U119" i="60"/>
  <c r="V119" i="60"/>
  <c r="T120" i="60"/>
  <c r="U120" i="60"/>
  <c r="V120" i="60"/>
  <c r="T121" i="60"/>
  <c r="U121" i="60"/>
  <c r="V121" i="60"/>
  <c r="T122" i="60"/>
  <c r="U122" i="60"/>
  <c r="V122" i="60"/>
  <c r="T123" i="60"/>
  <c r="U123" i="60"/>
  <c r="V123" i="60"/>
  <c r="T124" i="60"/>
  <c r="U124" i="60"/>
  <c r="V124" i="60"/>
  <c r="T125" i="60"/>
  <c r="U125" i="60"/>
  <c r="V125" i="60"/>
  <c r="T126" i="60"/>
  <c r="U126" i="60"/>
  <c r="V126" i="60"/>
  <c r="T127" i="60"/>
  <c r="U127" i="60"/>
  <c r="V127" i="60"/>
  <c r="T128" i="60"/>
  <c r="U128" i="60"/>
  <c r="V128" i="60"/>
  <c r="T129" i="60"/>
  <c r="U129" i="60"/>
  <c r="V129" i="60"/>
  <c r="W130" i="60"/>
  <c r="T133" i="60"/>
  <c r="U133" i="60"/>
  <c r="V133" i="60"/>
  <c r="T134" i="60"/>
  <c r="U134" i="60"/>
  <c r="V134" i="60"/>
  <c r="T137" i="60"/>
  <c r="U137" i="60"/>
  <c r="V137" i="60"/>
  <c r="T138" i="60"/>
  <c r="U138" i="60"/>
  <c r="V138" i="60"/>
  <c r="T139" i="60"/>
  <c r="U139" i="60"/>
  <c r="V139" i="60"/>
  <c r="T140" i="60"/>
  <c r="U140" i="60"/>
  <c r="V140" i="60"/>
  <c r="T141" i="60"/>
  <c r="U141" i="60"/>
  <c r="V141" i="60"/>
  <c r="T142" i="60"/>
  <c r="U142" i="60"/>
  <c r="V142" i="60"/>
  <c r="T143" i="60"/>
  <c r="U143" i="60"/>
  <c r="V143" i="60"/>
  <c r="T144" i="60"/>
  <c r="U144" i="60"/>
  <c r="V144" i="60"/>
  <c r="T145" i="60"/>
  <c r="U145" i="60"/>
  <c r="V145" i="60"/>
  <c r="T146" i="60"/>
  <c r="U146" i="60"/>
  <c r="V146" i="60"/>
  <c r="T147" i="60"/>
  <c r="U147" i="60"/>
  <c r="V147" i="60"/>
  <c r="T148" i="60"/>
  <c r="U148" i="60"/>
  <c r="V148" i="60"/>
  <c r="T150" i="60"/>
  <c r="W150" i="60" s="1"/>
  <c r="U150" i="60"/>
  <c r="V150" i="60"/>
  <c r="T151" i="60"/>
  <c r="U151" i="60"/>
  <c r="V151" i="60"/>
  <c r="T152" i="60"/>
  <c r="U152" i="60"/>
  <c r="V152" i="60"/>
  <c r="T153" i="60"/>
  <c r="U153" i="60"/>
  <c r="V153" i="60"/>
  <c r="T154" i="60"/>
  <c r="W154" i="60" s="1"/>
  <c r="U154" i="60"/>
  <c r="V154" i="60"/>
  <c r="T155" i="60"/>
  <c r="U155" i="60"/>
  <c r="V155" i="60"/>
  <c r="T156" i="60"/>
  <c r="U156" i="60"/>
  <c r="V156" i="60"/>
  <c r="T157" i="60"/>
  <c r="U157" i="60"/>
  <c r="V157" i="60"/>
  <c r="T158" i="60"/>
  <c r="W158" i="60" s="1"/>
  <c r="U158" i="60"/>
  <c r="V158" i="60"/>
  <c r="T159" i="60"/>
  <c r="U159" i="60"/>
  <c r="V159" i="60"/>
  <c r="T160" i="60"/>
  <c r="U160" i="60"/>
  <c r="V160" i="60"/>
  <c r="T161" i="60"/>
  <c r="U161" i="60"/>
  <c r="V161" i="60"/>
  <c r="T162" i="60"/>
  <c r="W162" i="60" s="1"/>
  <c r="U162" i="60"/>
  <c r="V162" i="60"/>
  <c r="G35" i="65"/>
  <c r="W10" i="65"/>
  <c r="W11" i="65"/>
  <c r="W12" i="65"/>
  <c r="W13" i="65"/>
  <c r="W14" i="65"/>
  <c r="W15" i="65"/>
  <c r="W16" i="65"/>
  <c r="W17" i="65"/>
  <c r="W18" i="65"/>
  <c r="W19" i="65"/>
  <c r="W20" i="65"/>
  <c r="W21" i="65"/>
  <c r="W23" i="65"/>
  <c r="W22" i="65" s="1"/>
  <c r="W24" i="65"/>
  <c r="W25" i="65"/>
  <c r="W26" i="65"/>
  <c r="W27" i="65"/>
  <c r="W28" i="65"/>
  <c r="W30" i="65"/>
  <c r="W31" i="65"/>
  <c r="W32" i="65"/>
  <c r="G170" i="59"/>
  <c r="G168" i="59" s="1"/>
  <c r="G165" i="59" s="1"/>
  <c r="G179" i="59"/>
  <c r="W11" i="59"/>
  <c r="W12" i="59"/>
  <c r="W13" i="59"/>
  <c r="W14" i="59"/>
  <c r="W15" i="59"/>
  <c r="W16" i="59"/>
  <c r="W17" i="59"/>
  <c r="W18" i="59"/>
  <c r="W19" i="59"/>
  <c r="W20" i="59"/>
  <c r="W21" i="59"/>
  <c r="W22" i="59"/>
  <c r="W24" i="59"/>
  <c r="W23" i="59" s="1"/>
  <c r="W25" i="59"/>
  <c r="W26" i="59"/>
  <c r="W27" i="59"/>
  <c r="W28" i="59"/>
  <c r="W29" i="59"/>
  <c r="W32" i="59"/>
  <c r="W33" i="59"/>
  <c r="W34" i="59"/>
  <c r="W35" i="59"/>
  <c r="W36" i="59"/>
  <c r="W37" i="59"/>
  <c r="W38" i="59"/>
  <c r="W39" i="59"/>
  <c r="W40" i="59"/>
  <c r="W41" i="59"/>
  <c r="W42" i="59"/>
  <c r="W43" i="59"/>
  <c r="W45" i="59"/>
  <c r="W46" i="59"/>
  <c r="W47" i="59"/>
  <c r="W48" i="59"/>
  <c r="W49" i="59"/>
  <c r="W50" i="59"/>
  <c r="W53" i="59"/>
  <c r="W52" i="59" s="1"/>
  <c r="W54" i="59"/>
  <c r="W55" i="59"/>
  <c r="W56" i="59"/>
  <c r="W57" i="59"/>
  <c r="W58" i="59"/>
  <c r="W59" i="59"/>
  <c r="W60" i="59"/>
  <c r="W61" i="59"/>
  <c r="W62" i="59"/>
  <c r="W63" i="59"/>
  <c r="W64" i="59"/>
  <c r="W66" i="59"/>
  <c r="W67" i="59"/>
  <c r="W68" i="59"/>
  <c r="W69" i="59"/>
  <c r="W70" i="59"/>
  <c r="W71" i="59"/>
  <c r="W75" i="59"/>
  <c r="W76" i="59"/>
  <c r="W77" i="59"/>
  <c r="W78" i="59"/>
  <c r="W79" i="59"/>
  <c r="W80" i="59"/>
  <c r="W81" i="59"/>
  <c r="W82" i="59"/>
  <c r="W83" i="59"/>
  <c r="W84" i="59"/>
  <c r="W85" i="59"/>
  <c r="W86" i="59"/>
  <c r="W89" i="59"/>
  <c r="W90" i="59"/>
  <c r="W91" i="59"/>
  <c r="W92" i="59"/>
  <c r="W93" i="59"/>
  <c r="W94" i="59"/>
  <c r="W95" i="59"/>
  <c r="W96" i="59"/>
  <c r="W97" i="59"/>
  <c r="W98" i="59"/>
  <c r="W99" i="59"/>
  <c r="W100" i="59"/>
  <c r="W104" i="59"/>
  <c r="W105" i="59"/>
  <c r="W106" i="59"/>
  <c r="W107" i="59"/>
  <c r="W108" i="59"/>
  <c r="W109" i="59"/>
  <c r="W110" i="59"/>
  <c r="W111" i="59"/>
  <c r="W112" i="59"/>
  <c r="W113" i="59"/>
  <c r="W114" i="59"/>
  <c r="W115" i="59"/>
  <c r="W117" i="59"/>
  <c r="W118" i="59"/>
  <c r="W119" i="59"/>
  <c r="W120" i="59"/>
  <c r="W121" i="59"/>
  <c r="W122" i="59"/>
  <c r="W123" i="59"/>
  <c r="W124" i="59"/>
  <c r="W125" i="59"/>
  <c r="W126" i="59"/>
  <c r="W127" i="59"/>
  <c r="W128" i="59"/>
  <c r="W129" i="59"/>
  <c r="W133" i="59"/>
  <c r="W134" i="59"/>
  <c r="W137" i="59"/>
  <c r="W138" i="59"/>
  <c r="W139" i="59"/>
  <c r="W140" i="59"/>
  <c r="W141" i="59"/>
  <c r="W142" i="59"/>
  <c r="W143" i="59"/>
  <c r="W144" i="59"/>
  <c r="W145" i="59"/>
  <c r="W146" i="59"/>
  <c r="W147" i="59"/>
  <c r="W148" i="59"/>
  <c r="W150" i="59"/>
  <c r="W151" i="59"/>
  <c r="W152" i="59"/>
  <c r="W153" i="59"/>
  <c r="W154" i="59"/>
  <c r="W155" i="59"/>
  <c r="W156" i="59"/>
  <c r="W157" i="59"/>
  <c r="W158" i="59"/>
  <c r="W159" i="59"/>
  <c r="W160" i="59"/>
  <c r="W161" i="59"/>
  <c r="W162" i="59"/>
  <c r="G168" i="58"/>
  <c r="G170" i="58"/>
  <c r="G179" i="58"/>
  <c r="G170" i="49"/>
  <c r="G168" i="49" s="1"/>
  <c r="G179" i="49"/>
  <c r="G179" i="60" s="1"/>
  <c r="W11" i="49"/>
  <c r="W12" i="49"/>
  <c r="W13" i="49"/>
  <c r="W14" i="49"/>
  <c r="W15" i="49"/>
  <c r="W16" i="49"/>
  <c r="W17" i="49"/>
  <c r="W18" i="49"/>
  <c r="W19" i="49"/>
  <c r="W20" i="49"/>
  <c r="W21" i="49"/>
  <c r="W22" i="49"/>
  <c r="W24" i="49"/>
  <c r="W25" i="49"/>
  <c r="W26" i="49"/>
  <c r="W27" i="49"/>
  <c r="W28" i="49"/>
  <c r="W29" i="49"/>
  <c r="W32" i="49"/>
  <c r="W33" i="49"/>
  <c r="W34" i="49"/>
  <c r="W35" i="49"/>
  <c r="W31" i="49" s="1"/>
  <c r="W36" i="49"/>
  <c r="W37" i="49"/>
  <c r="W38" i="49"/>
  <c r="W39" i="49"/>
  <c r="W40" i="49"/>
  <c r="W41" i="49"/>
  <c r="W42" i="49"/>
  <c r="W43" i="49"/>
  <c r="W45" i="49"/>
  <c r="W46" i="49"/>
  <c r="W47" i="49"/>
  <c r="W48" i="49"/>
  <c r="W49" i="49"/>
  <c r="W50" i="49"/>
  <c r="W53" i="49"/>
  <c r="W54" i="49"/>
  <c r="W55" i="49"/>
  <c r="W56" i="49"/>
  <c r="W57" i="49"/>
  <c r="W58" i="49"/>
  <c r="W59" i="49"/>
  <c r="W60" i="49"/>
  <c r="W61" i="49"/>
  <c r="W62" i="49"/>
  <c r="W63" i="49"/>
  <c r="W64" i="49"/>
  <c r="W66" i="49"/>
  <c r="W67" i="49"/>
  <c r="W68" i="49"/>
  <c r="W69" i="49"/>
  <c r="W70" i="49"/>
  <c r="W71" i="49"/>
  <c r="W75" i="49"/>
  <c r="W76" i="49"/>
  <c r="W77" i="49"/>
  <c r="W78" i="49"/>
  <c r="W79" i="49"/>
  <c r="W80" i="49"/>
  <c r="W81" i="49"/>
  <c r="W82" i="49"/>
  <c r="W83" i="49"/>
  <c r="W84" i="49"/>
  <c r="W85" i="49"/>
  <c r="W86" i="49"/>
  <c r="W89" i="49"/>
  <c r="W90" i="49"/>
  <c r="W91" i="49"/>
  <c r="W92" i="49"/>
  <c r="W93" i="49"/>
  <c r="W94" i="49"/>
  <c r="W95" i="49"/>
  <c r="W96" i="49"/>
  <c r="W97" i="49"/>
  <c r="W98" i="49"/>
  <c r="W99" i="49"/>
  <c r="W100" i="49"/>
  <c r="W104" i="49"/>
  <c r="W105" i="49"/>
  <c r="W106" i="49"/>
  <c r="W107" i="49"/>
  <c r="W108" i="49"/>
  <c r="W109" i="49"/>
  <c r="W110" i="49"/>
  <c r="W111" i="49"/>
  <c r="W112" i="49"/>
  <c r="W113" i="49"/>
  <c r="W114" i="49"/>
  <c r="W115" i="49"/>
  <c r="W117" i="49"/>
  <c r="W118" i="49"/>
  <c r="W119" i="49"/>
  <c r="W120" i="49"/>
  <c r="W121" i="49"/>
  <c r="W122" i="49"/>
  <c r="W123" i="49"/>
  <c r="W124" i="49"/>
  <c r="W125" i="49"/>
  <c r="W126" i="49"/>
  <c r="W127" i="49"/>
  <c r="W128" i="49"/>
  <c r="W129" i="49"/>
  <c r="W133" i="49"/>
  <c r="W134" i="49"/>
  <c r="W137" i="49"/>
  <c r="W138" i="49"/>
  <c r="W139" i="49"/>
  <c r="W140" i="49"/>
  <c r="W141" i="49"/>
  <c r="W142" i="49"/>
  <c r="W143" i="49"/>
  <c r="W144" i="49"/>
  <c r="W145" i="49"/>
  <c r="W146" i="49"/>
  <c r="W147" i="49"/>
  <c r="W148" i="49"/>
  <c r="W150" i="49"/>
  <c r="W151" i="49"/>
  <c r="W152" i="49"/>
  <c r="W153" i="49"/>
  <c r="W154" i="49"/>
  <c r="W155" i="49"/>
  <c r="W156" i="49"/>
  <c r="W157" i="49"/>
  <c r="W158" i="49"/>
  <c r="W159" i="49"/>
  <c r="W160" i="49"/>
  <c r="W161" i="49"/>
  <c r="W162" i="49"/>
  <c r="W162" i="58"/>
  <c r="W161" i="58"/>
  <c r="W160" i="58"/>
  <c r="W159" i="58"/>
  <c r="W158" i="58"/>
  <c r="W157" i="58"/>
  <c r="W156" i="58"/>
  <c r="W155" i="58"/>
  <c r="W154" i="58"/>
  <c r="W153" i="58"/>
  <c r="W152" i="58"/>
  <c r="W151" i="58"/>
  <c r="W150" i="58"/>
  <c r="W148" i="58"/>
  <c r="W147" i="58"/>
  <c r="W146" i="58"/>
  <c r="W145" i="58"/>
  <c r="W144" i="58"/>
  <c r="W143" i="58"/>
  <c r="W142" i="58"/>
  <c r="W141" i="58"/>
  <c r="W140" i="58"/>
  <c r="W139" i="58"/>
  <c r="W138" i="58"/>
  <c r="W137" i="58"/>
  <c r="W134" i="58"/>
  <c r="W133" i="58"/>
  <c r="W129" i="58"/>
  <c r="W128" i="58"/>
  <c r="W127" i="58"/>
  <c r="W126" i="58"/>
  <c r="W125" i="58"/>
  <c r="W124" i="58"/>
  <c r="W123" i="58"/>
  <c r="W122" i="58"/>
  <c r="W121" i="58"/>
  <c r="W120" i="58"/>
  <c r="W119" i="58"/>
  <c r="W116" i="58" s="1"/>
  <c r="W118" i="58"/>
  <c r="W117" i="58"/>
  <c r="W115" i="58"/>
  <c r="W114" i="58"/>
  <c r="W113" i="58"/>
  <c r="W112" i="58"/>
  <c r="W111" i="58"/>
  <c r="W110" i="58"/>
  <c r="W109" i="58"/>
  <c r="W108" i="58"/>
  <c r="W107" i="58"/>
  <c r="W106" i="58"/>
  <c r="W105" i="58"/>
  <c r="W104" i="58"/>
  <c r="W100" i="58"/>
  <c r="W99" i="58"/>
  <c r="W98" i="58"/>
  <c r="W97" i="58"/>
  <c r="W96" i="58"/>
  <c r="W95" i="58"/>
  <c r="W94" i="58"/>
  <c r="W93" i="58"/>
  <c r="W92" i="58"/>
  <c r="W91" i="58"/>
  <c r="W90" i="58"/>
  <c r="W89" i="58"/>
  <c r="W86" i="58"/>
  <c r="W85" i="58"/>
  <c r="W84" i="58"/>
  <c r="W83" i="58"/>
  <c r="W82" i="58"/>
  <c r="W81" i="58"/>
  <c r="W80" i="58"/>
  <c r="W79" i="58"/>
  <c r="W78" i="58"/>
  <c r="W77" i="58"/>
  <c r="W76" i="58"/>
  <c r="W75" i="58"/>
  <c r="W74" i="58"/>
  <c r="W73" i="58" s="1"/>
  <c r="W71" i="58"/>
  <c r="W70" i="58"/>
  <c r="W69" i="58"/>
  <c r="W68" i="58"/>
  <c r="W65" i="58" s="1"/>
  <c r="W67" i="58"/>
  <c r="W66" i="58"/>
  <c r="W64" i="58"/>
  <c r="W63" i="58"/>
  <c r="W62" i="58"/>
  <c r="W61" i="58"/>
  <c r="W60" i="58"/>
  <c r="W59" i="58"/>
  <c r="W58" i="58"/>
  <c r="W57" i="58"/>
  <c r="W56" i="58"/>
  <c r="W55" i="58"/>
  <c r="W54" i="58"/>
  <c r="W53" i="58"/>
  <c r="W50" i="58"/>
  <c r="W49" i="58"/>
  <c r="W48" i="58"/>
  <c r="W47" i="58"/>
  <c r="W46" i="58"/>
  <c r="W45" i="58"/>
  <c r="W43" i="58"/>
  <c r="W42" i="58"/>
  <c r="W41" i="58"/>
  <c r="W40" i="58"/>
  <c r="W39" i="58"/>
  <c r="W38" i="58"/>
  <c r="W37" i="58"/>
  <c r="W36" i="58"/>
  <c r="W35" i="58"/>
  <c r="W34" i="58"/>
  <c r="W33" i="58"/>
  <c r="W31" i="58" s="1"/>
  <c r="W32" i="58"/>
  <c r="W29" i="58"/>
  <c r="W28" i="58"/>
  <c r="W27" i="58"/>
  <c r="W26" i="58"/>
  <c r="W25" i="58"/>
  <c r="W24" i="58"/>
  <c r="W22" i="58"/>
  <c r="W21" i="58"/>
  <c r="W20" i="58"/>
  <c r="W19" i="58"/>
  <c r="W18" i="58"/>
  <c r="W17" i="58"/>
  <c r="W16" i="58"/>
  <c r="W15" i="58"/>
  <c r="W14" i="58"/>
  <c r="W13" i="58"/>
  <c r="W12" i="58"/>
  <c r="W11" i="58"/>
  <c r="W9" i="65" l="1"/>
  <c r="W29" i="65"/>
  <c r="W65" i="59"/>
  <c r="W51" i="59" s="1"/>
  <c r="W10" i="59"/>
  <c r="W103" i="59"/>
  <c r="W88" i="59"/>
  <c r="W44" i="59"/>
  <c r="W30" i="59" s="1"/>
  <c r="W31" i="59"/>
  <c r="W149" i="59"/>
  <c r="W136" i="59"/>
  <c r="W116" i="59"/>
  <c r="W74" i="59"/>
  <c r="W73" i="59" s="1"/>
  <c r="W136" i="49"/>
  <c r="W52" i="49"/>
  <c r="W10" i="49"/>
  <c r="W9" i="49" s="1"/>
  <c r="W83" i="60"/>
  <c r="W79" i="60"/>
  <c r="W75" i="60"/>
  <c r="G170" i="60"/>
  <c r="W149" i="49"/>
  <c r="W65" i="49"/>
  <c r="W51" i="49" s="1"/>
  <c r="W8" i="49" s="1"/>
  <c r="W7" i="49" s="1"/>
  <c r="W116" i="49"/>
  <c r="W74" i="49"/>
  <c r="W73" i="49" s="1"/>
  <c r="W23" i="49"/>
  <c r="W103" i="49"/>
  <c r="W88" i="49"/>
  <c r="W44" i="49"/>
  <c r="W30" i="49" s="1"/>
  <c r="G165" i="49"/>
  <c r="G168" i="60"/>
  <c r="L61" i="36"/>
  <c r="L25" i="36"/>
  <c r="W115" i="60"/>
  <c r="W104" i="60"/>
  <c r="W47" i="60"/>
  <c r="W28" i="60"/>
  <c r="W24" i="60"/>
  <c r="W113" i="60"/>
  <c r="W109" i="60"/>
  <c r="W106" i="60"/>
  <c r="W49" i="60"/>
  <c r="W45" i="60"/>
  <c r="W26" i="60"/>
  <c r="W111" i="60"/>
  <c r="W112" i="60"/>
  <c r="W108" i="60"/>
  <c r="W105" i="60"/>
  <c r="W48" i="60"/>
  <c r="W29" i="60"/>
  <c r="W25" i="60"/>
  <c r="W92" i="60"/>
  <c r="W36" i="60"/>
  <c r="W15" i="60"/>
  <c r="G165" i="60"/>
  <c r="W157" i="60"/>
  <c r="W153" i="60"/>
  <c r="W148" i="60"/>
  <c r="W144" i="60"/>
  <c r="W140" i="60"/>
  <c r="W134" i="60"/>
  <c r="W126" i="60"/>
  <c r="W122" i="60"/>
  <c r="W118" i="60"/>
  <c r="W85" i="60"/>
  <c r="W81" i="60"/>
  <c r="W77" i="60"/>
  <c r="W68" i="60"/>
  <c r="W63" i="60"/>
  <c r="W59" i="60"/>
  <c r="W55" i="60"/>
  <c r="W21" i="60"/>
  <c r="W17" i="60"/>
  <c r="W13" i="60"/>
  <c r="W100" i="60"/>
  <c r="W96" i="60"/>
  <c r="W40" i="60"/>
  <c r="W32" i="60"/>
  <c r="W19" i="60"/>
  <c r="W11" i="60"/>
  <c r="W160" i="60"/>
  <c r="W133" i="60"/>
  <c r="W84" i="60"/>
  <c r="W80" i="60"/>
  <c r="W76" i="60"/>
  <c r="W20" i="60"/>
  <c r="W16" i="60"/>
  <c r="W12" i="60"/>
  <c r="G60" i="62"/>
  <c r="G62" i="62"/>
  <c r="G128" i="13"/>
  <c r="G7" i="32"/>
  <c r="W161" i="60"/>
  <c r="W159" i="60"/>
  <c r="W127" i="60"/>
  <c r="W119" i="60"/>
  <c r="W97" i="60"/>
  <c r="W93" i="60"/>
  <c r="W69" i="60"/>
  <c r="W37" i="60"/>
  <c r="W33" i="60"/>
  <c r="W145" i="60"/>
  <c r="W141" i="60"/>
  <c r="W137" i="60"/>
  <c r="W123" i="60"/>
  <c r="W89" i="60"/>
  <c r="W64" i="60"/>
  <c r="W60" i="60"/>
  <c r="W56" i="60"/>
  <c r="W41" i="60"/>
  <c r="W155" i="60"/>
  <c r="W151" i="60"/>
  <c r="W146" i="60"/>
  <c r="W142" i="60"/>
  <c r="W138" i="60"/>
  <c r="W128" i="60"/>
  <c r="W124" i="60"/>
  <c r="W120" i="60"/>
  <c r="W98" i="60"/>
  <c r="W94" i="60"/>
  <c r="W90" i="60"/>
  <c r="W70" i="60"/>
  <c r="W66" i="60"/>
  <c r="W61" i="60"/>
  <c r="W57" i="60"/>
  <c r="W53" i="60"/>
  <c r="W42" i="60"/>
  <c r="W38" i="60"/>
  <c r="W34" i="60"/>
  <c r="W156" i="60"/>
  <c r="W152" i="60"/>
  <c r="W147" i="60"/>
  <c r="W143" i="60"/>
  <c r="W139" i="60"/>
  <c r="W129" i="60"/>
  <c r="W125" i="60"/>
  <c r="W121" i="60"/>
  <c r="W117" i="60"/>
  <c r="W99" i="60"/>
  <c r="W95" i="60"/>
  <c r="W91" i="60"/>
  <c r="W71" i="60"/>
  <c r="W67" i="60"/>
  <c r="W62" i="60"/>
  <c r="W58" i="60"/>
  <c r="W54" i="60"/>
  <c r="W43" i="60"/>
  <c r="W39" i="60"/>
  <c r="W35" i="60"/>
  <c r="W8" i="65"/>
  <c r="W7" i="65" s="1"/>
  <c r="W9" i="59"/>
  <c r="W102" i="59"/>
  <c r="W135" i="49"/>
  <c r="W132" i="49" s="1"/>
  <c r="W102" i="49"/>
  <c r="W30" i="58"/>
  <c r="W10" i="58"/>
  <c r="W88" i="58"/>
  <c r="W23" i="58"/>
  <c r="W136" i="58"/>
  <c r="W44" i="58"/>
  <c r="W52" i="58"/>
  <c r="W51" i="58" s="1"/>
  <c r="W103" i="58"/>
  <c r="W102" i="58" s="1"/>
  <c r="W149" i="58"/>
  <c r="W135" i="58"/>
  <c r="W132" i="58" s="1"/>
  <c r="W8" i="59" l="1"/>
  <c r="W7" i="59" s="1"/>
  <c r="W7" i="60" s="1"/>
  <c r="W135" i="59"/>
  <c r="W132" i="59" s="1"/>
  <c r="W44" i="60"/>
  <c r="W23" i="60"/>
  <c r="W103" i="60"/>
  <c r="W10" i="60"/>
  <c r="W74" i="60"/>
  <c r="W73" i="60" s="1"/>
  <c r="W149" i="60"/>
  <c r="W31" i="60"/>
  <c r="W136" i="60"/>
  <c r="W65" i="60"/>
  <c r="W116" i="60"/>
  <c r="W52" i="60"/>
  <c r="W88" i="60"/>
  <c r="W9" i="58"/>
  <c r="W8" i="58" s="1"/>
  <c r="B40" i="38"/>
  <c r="B39" i="38"/>
  <c r="W9" i="60" l="1"/>
  <c r="W30" i="60"/>
  <c r="W102" i="60"/>
  <c r="W135" i="60"/>
  <c r="W132" i="60" s="1"/>
  <c r="W51" i="60"/>
  <c r="W8" i="60" s="1"/>
  <c r="D29" i="19"/>
  <c r="C9" i="19"/>
  <c r="F13" i="60" l="1"/>
  <c r="R162" i="60" l="1"/>
  <c r="Q162" i="60"/>
  <c r="P162" i="60"/>
  <c r="R161" i="60"/>
  <c r="Q161" i="60"/>
  <c r="P161" i="60"/>
  <c r="R160" i="60"/>
  <c r="Q160" i="60"/>
  <c r="P160" i="60"/>
  <c r="R159" i="60"/>
  <c r="Q159" i="60"/>
  <c r="P159" i="60"/>
  <c r="R158" i="60"/>
  <c r="Q158" i="60"/>
  <c r="P158" i="60"/>
  <c r="R157" i="60"/>
  <c r="Q157" i="60"/>
  <c r="P157" i="60"/>
  <c r="R156" i="60"/>
  <c r="Q156" i="60"/>
  <c r="P156" i="60"/>
  <c r="R155" i="60"/>
  <c r="Q155" i="60"/>
  <c r="P155" i="60"/>
  <c r="R154" i="60"/>
  <c r="Q154" i="60"/>
  <c r="P154" i="60"/>
  <c r="R153" i="60"/>
  <c r="Q153" i="60"/>
  <c r="P153" i="60"/>
  <c r="R152" i="60"/>
  <c r="Q152" i="60"/>
  <c r="P152" i="60"/>
  <c r="R151" i="60"/>
  <c r="Q151" i="60"/>
  <c r="P151" i="60"/>
  <c r="R150" i="60"/>
  <c r="Q150" i="60"/>
  <c r="P150" i="60"/>
  <c r="R148" i="60"/>
  <c r="Q148" i="60"/>
  <c r="P148" i="60"/>
  <c r="R147" i="60"/>
  <c r="Q147" i="60"/>
  <c r="P147" i="60"/>
  <c r="R146" i="60"/>
  <c r="Q146" i="60"/>
  <c r="P146" i="60"/>
  <c r="R145" i="60"/>
  <c r="Q145" i="60"/>
  <c r="P145" i="60"/>
  <c r="R144" i="60"/>
  <c r="Q144" i="60"/>
  <c r="P144" i="60"/>
  <c r="R143" i="60"/>
  <c r="Q143" i="60"/>
  <c r="P143" i="60"/>
  <c r="R142" i="60"/>
  <c r="Q142" i="60"/>
  <c r="P142" i="60"/>
  <c r="R141" i="60"/>
  <c r="Q141" i="60"/>
  <c r="P141" i="60"/>
  <c r="R140" i="60"/>
  <c r="Q140" i="60"/>
  <c r="P140" i="60"/>
  <c r="R139" i="60"/>
  <c r="Q139" i="60"/>
  <c r="P139" i="60"/>
  <c r="R138" i="60"/>
  <c r="Q138" i="60"/>
  <c r="P138" i="60"/>
  <c r="R137" i="60"/>
  <c r="Q137" i="60"/>
  <c r="P137" i="60"/>
  <c r="R134" i="60"/>
  <c r="Q134" i="60"/>
  <c r="P134" i="60"/>
  <c r="R133" i="60"/>
  <c r="Q133" i="60"/>
  <c r="P133" i="60"/>
  <c r="S130" i="60"/>
  <c r="R129" i="60"/>
  <c r="Q129" i="60"/>
  <c r="P129" i="60"/>
  <c r="R128" i="60"/>
  <c r="Q128" i="60"/>
  <c r="P128" i="60"/>
  <c r="R127" i="60"/>
  <c r="Q127" i="60"/>
  <c r="P127" i="60"/>
  <c r="R126" i="60"/>
  <c r="Q126" i="60"/>
  <c r="P126" i="60"/>
  <c r="R125" i="60"/>
  <c r="Q125" i="60"/>
  <c r="P125" i="60"/>
  <c r="R124" i="60"/>
  <c r="Q124" i="60"/>
  <c r="P124" i="60"/>
  <c r="R123" i="60"/>
  <c r="Q123" i="60"/>
  <c r="P123" i="60"/>
  <c r="R122" i="60"/>
  <c r="Q122" i="60"/>
  <c r="P122" i="60"/>
  <c r="R121" i="60"/>
  <c r="Q121" i="60"/>
  <c r="P121" i="60"/>
  <c r="R120" i="60"/>
  <c r="Q120" i="60"/>
  <c r="P120" i="60"/>
  <c r="R119" i="60"/>
  <c r="Q119" i="60"/>
  <c r="P119" i="60"/>
  <c r="R118" i="60"/>
  <c r="Q118" i="60"/>
  <c r="P118" i="60"/>
  <c r="R117" i="60"/>
  <c r="Q117" i="60"/>
  <c r="P117" i="60"/>
  <c r="R115" i="60"/>
  <c r="Q115" i="60"/>
  <c r="P115" i="60"/>
  <c r="R114" i="60"/>
  <c r="Q114" i="60"/>
  <c r="P114" i="60"/>
  <c r="R113" i="60"/>
  <c r="Q113" i="60"/>
  <c r="P113" i="60"/>
  <c r="R112" i="60"/>
  <c r="Q112" i="60"/>
  <c r="P112" i="60"/>
  <c r="R111" i="60"/>
  <c r="Q111" i="60"/>
  <c r="P111" i="60"/>
  <c r="R110" i="60"/>
  <c r="Q110" i="60"/>
  <c r="P110" i="60"/>
  <c r="R109" i="60"/>
  <c r="Q109" i="60"/>
  <c r="P109" i="60"/>
  <c r="R108" i="60"/>
  <c r="Q108" i="60"/>
  <c r="P108" i="60"/>
  <c r="R107" i="60"/>
  <c r="Q107" i="60"/>
  <c r="P107" i="60"/>
  <c r="R106" i="60"/>
  <c r="Q106" i="60"/>
  <c r="P106" i="60"/>
  <c r="R105" i="60"/>
  <c r="Q105" i="60"/>
  <c r="P105" i="60"/>
  <c r="R104" i="60"/>
  <c r="Q104" i="60"/>
  <c r="P104" i="60"/>
  <c r="R100" i="60"/>
  <c r="Q100" i="60"/>
  <c r="P100" i="60"/>
  <c r="R99" i="60"/>
  <c r="Q99" i="60"/>
  <c r="P99" i="60"/>
  <c r="R98" i="60"/>
  <c r="Q98" i="60"/>
  <c r="P98" i="60"/>
  <c r="R97" i="60"/>
  <c r="Q97" i="60"/>
  <c r="P97" i="60"/>
  <c r="R96" i="60"/>
  <c r="Q96" i="60"/>
  <c r="P96" i="60"/>
  <c r="R95" i="60"/>
  <c r="Q95" i="60"/>
  <c r="P95" i="60"/>
  <c r="R94" i="60"/>
  <c r="Q94" i="60"/>
  <c r="P94" i="60"/>
  <c r="R93" i="60"/>
  <c r="Q93" i="60"/>
  <c r="P93" i="60"/>
  <c r="R92" i="60"/>
  <c r="Q92" i="60"/>
  <c r="P92" i="60"/>
  <c r="R91" i="60"/>
  <c r="Q91" i="60"/>
  <c r="P91" i="60"/>
  <c r="R90" i="60"/>
  <c r="Q90" i="60"/>
  <c r="P90" i="60"/>
  <c r="R89" i="60"/>
  <c r="Q89" i="60"/>
  <c r="P89" i="60"/>
  <c r="S87" i="60"/>
  <c r="R86" i="60"/>
  <c r="Q86" i="60"/>
  <c r="P86" i="60"/>
  <c r="R85" i="60"/>
  <c r="Q85" i="60"/>
  <c r="P85" i="60"/>
  <c r="R84" i="60"/>
  <c r="Q84" i="60"/>
  <c r="P84" i="60"/>
  <c r="R83" i="60"/>
  <c r="Q83" i="60"/>
  <c r="P83" i="60"/>
  <c r="R82" i="60"/>
  <c r="Q82" i="60"/>
  <c r="P82" i="60"/>
  <c r="R81" i="60"/>
  <c r="Q81" i="60"/>
  <c r="P81" i="60"/>
  <c r="R80" i="60"/>
  <c r="Q80" i="60"/>
  <c r="P80" i="60"/>
  <c r="R79" i="60"/>
  <c r="Q79" i="60"/>
  <c r="P79" i="60"/>
  <c r="R78" i="60"/>
  <c r="Q78" i="60"/>
  <c r="P78" i="60"/>
  <c r="R77" i="60"/>
  <c r="Q77" i="60"/>
  <c r="P77" i="60"/>
  <c r="R76" i="60"/>
  <c r="Q76" i="60"/>
  <c r="P76" i="60"/>
  <c r="R75" i="60"/>
  <c r="Q75" i="60"/>
  <c r="P75" i="60"/>
  <c r="R71" i="60"/>
  <c r="Q71" i="60"/>
  <c r="P71" i="60"/>
  <c r="R70" i="60"/>
  <c r="Q70" i="60"/>
  <c r="P70" i="60"/>
  <c r="R69" i="60"/>
  <c r="Q69" i="60"/>
  <c r="P69" i="60"/>
  <c r="R68" i="60"/>
  <c r="Q68" i="60"/>
  <c r="P68" i="60"/>
  <c r="R67" i="60"/>
  <c r="Q67" i="60"/>
  <c r="P67" i="60"/>
  <c r="R66" i="60"/>
  <c r="Q66" i="60"/>
  <c r="P66" i="60"/>
  <c r="R64" i="60"/>
  <c r="Q64" i="60"/>
  <c r="P64" i="60"/>
  <c r="R63" i="60"/>
  <c r="Q63" i="60"/>
  <c r="P63" i="60"/>
  <c r="R62" i="60"/>
  <c r="Q62" i="60"/>
  <c r="P62" i="60"/>
  <c r="R61" i="60"/>
  <c r="Q61" i="60"/>
  <c r="P61" i="60"/>
  <c r="R60" i="60"/>
  <c r="Q60" i="60"/>
  <c r="P60" i="60"/>
  <c r="R59" i="60"/>
  <c r="Q59" i="60"/>
  <c r="P59" i="60"/>
  <c r="R58" i="60"/>
  <c r="Q58" i="60"/>
  <c r="P58" i="60"/>
  <c r="R57" i="60"/>
  <c r="Q57" i="60"/>
  <c r="P57" i="60"/>
  <c r="R56" i="60"/>
  <c r="Q56" i="60"/>
  <c r="P56" i="60"/>
  <c r="R55" i="60"/>
  <c r="Q55" i="60"/>
  <c r="P55" i="60"/>
  <c r="R54" i="60"/>
  <c r="Q54" i="60"/>
  <c r="P54" i="60"/>
  <c r="R53" i="60"/>
  <c r="Q53" i="60"/>
  <c r="P53" i="60"/>
  <c r="R50" i="60"/>
  <c r="Q50" i="60"/>
  <c r="P50" i="60"/>
  <c r="R49" i="60"/>
  <c r="Q49" i="60"/>
  <c r="P49" i="60"/>
  <c r="R48" i="60"/>
  <c r="Q48" i="60"/>
  <c r="P48" i="60"/>
  <c r="R47" i="60"/>
  <c r="Q47" i="60"/>
  <c r="P47" i="60"/>
  <c r="R46" i="60"/>
  <c r="Q46" i="60"/>
  <c r="P46" i="60"/>
  <c r="R45" i="60"/>
  <c r="Q45" i="60"/>
  <c r="P45" i="60"/>
  <c r="R43" i="60"/>
  <c r="Q43" i="60"/>
  <c r="P43" i="60"/>
  <c r="R42" i="60"/>
  <c r="Q42" i="60"/>
  <c r="P42" i="60"/>
  <c r="R41" i="60"/>
  <c r="Q41" i="60"/>
  <c r="P41" i="60"/>
  <c r="R40" i="60"/>
  <c r="Q40" i="60"/>
  <c r="P40" i="60"/>
  <c r="R39" i="60"/>
  <c r="Q39" i="60"/>
  <c r="P39" i="60"/>
  <c r="R38" i="60"/>
  <c r="Q38" i="60"/>
  <c r="P38" i="60"/>
  <c r="R37" i="60"/>
  <c r="Q37" i="60"/>
  <c r="P37" i="60"/>
  <c r="R36" i="60"/>
  <c r="Q36" i="60"/>
  <c r="P36" i="60"/>
  <c r="R35" i="60"/>
  <c r="Q35" i="60"/>
  <c r="P35" i="60"/>
  <c r="R34" i="60"/>
  <c r="Q34" i="60"/>
  <c r="P34" i="60"/>
  <c r="R33" i="60"/>
  <c r="Q33" i="60"/>
  <c r="P33" i="60"/>
  <c r="R32" i="60"/>
  <c r="Q32" i="60"/>
  <c r="P32" i="60"/>
  <c r="R29" i="60"/>
  <c r="Q29" i="60"/>
  <c r="P29" i="60"/>
  <c r="R28" i="60"/>
  <c r="Q28" i="60"/>
  <c r="P28" i="60"/>
  <c r="R27" i="60"/>
  <c r="Q27" i="60"/>
  <c r="P27" i="60"/>
  <c r="R26" i="60"/>
  <c r="Q26" i="60"/>
  <c r="P26" i="60"/>
  <c r="R25" i="60"/>
  <c r="Q25" i="60"/>
  <c r="P25" i="60"/>
  <c r="R24" i="60"/>
  <c r="Q24" i="60"/>
  <c r="P24" i="60"/>
  <c r="R22" i="60"/>
  <c r="Q22" i="60"/>
  <c r="P22" i="60"/>
  <c r="R21" i="60"/>
  <c r="Q21" i="60"/>
  <c r="P21" i="60"/>
  <c r="R20" i="60"/>
  <c r="Q20" i="60"/>
  <c r="P20" i="60"/>
  <c r="R19" i="60"/>
  <c r="Q19" i="60"/>
  <c r="P19" i="60"/>
  <c r="R18" i="60"/>
  <c r="Q18" i="60"/>
  <c r="P18" i="60"/>
  <c r="R17" i="60"/>
  <c r="Q17" i="60"/>
  <c r="P17" i="60"/>
  <c r="R16" i="60"/>
  <c r="Q16" i="60"/>
  <c r="P16" i="60"/>
  <c r="R15" i="60"/>
  <c r="Q15" i="60"/>
  <c r="P15" i="60"/>
  <c r="R14" i="60"/>
  <c r="Q14" i="60"/>
  <c r="P14" i="60"/>
  <c r="R13" i="60"/>
  <c r="Q13" i="60"/>
  <c r="P13" i="60"/>
  <c r="R12" i="60"/>
  <c r="Q12" i="60"/>
  <c r="P12" i="60"/>
  <c r="R11" i="60"/>
  <c r="Q11" i="60"/>
  <c r="P11" i="60"/>
  <c r="N162" i="60"/>
  <c r="M162" i="60"/>
  <c r="L162" i="60"/>
  <c r="N161" i="60"/>
  <c r="M161" i="60"/>
  <c r="L161" i="60"/>
  <c r="N160" i="60"/>
  <c r="M160" i="60"/>
  <c r="L160" i="60"/>
  <c r="N159" i="60"/>
  <c r="M159" i="60"/>
  <c r="L159" i="60"/>
  <c r="N158" i="60"/>
  <c r="M158" i="60"/>
  <c r="L158" i="60"/>
  <c r="N157" i="60"/>
  <c r="M157" i="60"/>
  <c r="L157" i="60"/>
  <c r="N156" i="60"/>
  <c r="M156" i="60"/>
  <c r="L156" i="60"/>
  <c r="N155" i="60"/>
  <c r="M155" i="60"/>
  <c r="L155" i="60"/>
  <c r="N154" i="60"/>
  <c r="M154" i="60"/>
  <c r="L154" i="60"/>
  <c r="N153" i="60"/>
  <c r="M153" i="60"/>
  <c r="L153" i="60"/>
  <c r="N152" i="60"/>
  <c r="M152" i="60"/>
  <c r="L152" i="60"/>
  <c r="N151" i="60"/>
  <c r="M151" i="60"/>
  <c r="L151" i="60"/>
  <c r="N150" i="60"/>
  <c r="M150" i="60"/>
  <c r="L150" i="60"/>
  <c r="N148" i="60"/>
  <c r="M148" i="60"/>
  <c r="L148" i="60"/>
  <c r="N147" i="60"/>
  <c r="M147" i="60"/>
  <c r="L147" i="60"/>
  <c r="N146" i="60"/>
  <c r="M146" i="60"/>
  <c r="L146" i="60"/>
  <c r="N145" i="60"/>
  <c r="M145" i="60"/>
  <c r="L145" i="60"/>
  <c r="N144" i="60"/>
  <c r="M144" i="60"/>
  <c r="L144" i="60"/>
  <c r="N143" i="60"/>
  <c r="M143" i="60"/>
  <c r="L143" i="60"/>
  <c r="N142" i="60"/>
  <c r="M142" i="60"/>
  <c r="L142" i="60"/>
  <c r="N141" i="60"/>
  <c r="M141" i="60"/>
  <c r="L141" i="60"/>
  <c r="N140" i="60"/>
  <c r="M140" i="60"/>
  <c r="L140" i="60"/>
  <c r="N139" i="60"/>
  <c r="M139" i="60"/>
  <c r="L139" i="60"/>
  <c r="N138" i="60"/>
  <c r="M138" i="60"/>
  <c r="L138" i="60"/>
  <c r="N137" i="60"/>
  <c r="M137" i="60"/>
  <c r="L137" i="60"/>
  <c r="N134" i="60"/>
  <c r="M134" i="60"/>
  <c r="L134" i="60"/>
  <c r="N133" i="60"/>
  <c r="M133" i="60"/>
  <c r="L133" i="60"/>
  <c r="O130" i="60"/>
  <c r="N129" i="60"/>
  <c r="M129" i="60"/>
  <c r="L129" i="60"/>
  <c r="N128" i="60"/>
  <c r="M128" i="60"/>
  <c r="L128" i="60"/>
  <c r="N127" i="60"/>
  <c r="M127" i="60"/>
  <c r="L127" i="60"/>
  <c r="N126" i="60"/>
  <c r="M126" i="60"/>
  <c r="L126" i="60"/>
  <c r="N125" i="60"/>
  <c r="M125" i="60"/>
  <c r="L125" i="60"/>
  <c r="N124" i="60"/>
  <c r="M124" i="60"/>
  <c r="L124" i="60"/>
  <c r="N123" i="60"/>
  <c r="M123" i="60"/>
  <c r="L123" i="60"/>
  <c r="N122" i="60"/>
  <c r="M122" i="60"/>
  <c r="L122" i="60"/>
  <c r="N121" i="60"/>
  <c r="M121" i="60"/>
  <c r="L121" i="60"/>
  <c r="N120" i="60"/>
  <c r="M120" i="60"/>
  <c r="L120" i="60"/>
  <c r="N119" i="60"/>
  <c r="M119" i="60"/>
  <c r="L119" i="60"/>
  <c r="N118" i="60"/>
  <c r="M118" i="60"/>
  <c r="L118" i="60"/>
  <c r="N117" i="60"/>
  <c r="M117" i="60"/>
  <c r="L117" i="60"/>
  <c r="N115" i="60"/>
  <c r="M115" i="60"/>
  <c r="L115" i="60"/>
  <c r="N114" i="60"/>
  <c r="M114" i="60"/>
  <c r="L114" i="60"/>
  <c r="N113" i="60"/>
  <c r="M113" i="60"/>
  <c r="L113" i="60"/>
  <c r="N112" i="60"/>
  <c r="M112" i="60"/>
  <c r="L112" i="60"/>
  <c r="N111" i="60"/>
  <c r="M111" i="60"/>
  <c r="L111" i="60"/>
  <c r="N110" i="60"/>
  <c r="M110" i="60"/>
  <c r="L110" i="60"/>
  <c r="N109" i="60"/>
  <c r="M109" i="60"/>
  <c r="L109" i="60"/>
  <c r="N108" i="60"/>
  <c r="M108" i="60"/>
  <c r="L108" i="60"/>
  <c r="N107" i="60"/>
  <c r="M107" i="60"/>
  <c r="L107" i="60"/>
  <c r="N106" i="60"/>
  <c r="M106" i="60"/>
  <c r="L106" i="60"/>
  <c r="N105" i="60"/>
  <c r="M105" i="60"/>
  <c r="L105" i="60"/>
  <c r="N104" i="60"/>
  <c r="M104" i="60"/>
  <c r="L104" i="60"/>
  <c r="N100" i="60"/>
  <c r="M100" i="60"/>
  <c r="L100" i="60"/>
  <c r="N99" i="60"/>
  <c r="M99" i="60"/>
  <c r="L99" i="60"/>
  <c r="N98" i="60"/>
  <c r="M98" i="60"/>
  <c r="L98" i="60"/>
  <c r="N97" i="60"/>
  <c r="M97" i="60"/>
  <c r="L97" i="60"/>
  <c r="N96" i="60"/>
  <c r="M96" i="60"/>
  <c r="L96" i="60"/>
  <c r="N95" i="60"/>
  <c r="M95" i="60"/>
  <c r="L95" i="60"/>
  <c r="N94" i="60"/>
  <c r="M94" i="60"/>
  <c r="L94" i="60"/>
  <c r="N93" i="60"/>
  <c r="M93" i="60"/>
  <c r="L93" i="60"/>
  <c r="N92" i="60"/>
  <c r="M92" i="60"/>
  <c r="L92" i="60"/>
  <c r="N91" i="60"/>
  <c r="M91" i="60"/>
  <c r="L91" i="60"/>
  <c r="N90" i="60"/>
  <c r="M90" i="60"/>
  <c r="L90" i="60"/>
  <c r="N89" i="60"/>
  <c r="M89" i="60"/>
  <c r="L89" i="60"/>
  <c r="O87" i="60"/>
  <c r="N86" i="60"/>
  <c r="M86" i="60"/>
  <c r="L86" i="60"/>
  <c r="N85" i="60"/>
  <c r="M85" i="60"/>
  <c r="L85" i="60"/>
  <c r="N84" i="60"/>
  <c r="M84" i="60"/>
  <c r="L84" i="60"/>
  <c r="N83" i="60"/>
  <c r="M83" i="60"/>
  <c r="L83" i="60"/>
  <c r="N82" i="60"/>
  <c r="M82" i="60"/>
  <c r="L82" i="60"/>
  <c r="N81" i="60"/>
  <c r="M81" i="60"/>
  <c r="L81" i="60"/>
  <c r="N80" i="60"/>
  <c r="M80" i="60"/>
  <c r="L80" i="60"/>
  <c r="N79" i="60"/>
  <c r="M79" i="60"/>
  <c r="L79" i="60"/>
  <c r="N78" i="60"/>
  <c r="M78" i="60"/>
  <c r="L78" i="60"/>
  <c r="N77" i="60"/>
  <c r="M77" i="60"/>
  <c r="L77" i="60"/>
  <c r="N76" i="60"/>
  <c r="M76" i="60"/>
  <c r="L76" i="60"/>
  <c r="N75" i="60"/>
  <c r="M75" i="60"/>
  <c r="L75" i="60"/>
  <c r="N71" i="60"/>
  <c r="M71" i="60"/>
  <c r="L71" i="60"/>
  <c r="N70" i="60"/>
  <c r="M70" i="60"/>
  <c r="L70" i="60"/>
  <c r="N69" i="60"/>
  <c r="M69" i="60"/>
  <c r="L69" i="60"/>
  <c r="N68" i="60"/>
  <c r="M68" i="60"/>
  <c r="L68" i="60"/>
  <c r="N67" i="60"/>
  <c r="M67" i="60"/>
  <c r="L67" i="60"/>
  <c r="N66" i="60"/>
  <c r="M66" i="60"/>
  <c r="L66" i="60"/>
  <c r="N64" i="60"/>
  <c r="M64" i="60"/>
  <c r="L64" i="60"/>
  <c r="N63" i="60"/>
  <c r="M63" i="60"/>
  <c r="L63" i="60"/>
  <c r="N62" i="60"/>
  <c r="M62" i="60"/>
  <c r="L62" i="60"/>
  <c r="N61" i="60"/>
  <c r="M61" i="60"/>
  <c r="L61" i="60"/>
  <c r="N60" i="60"/>
  <c r="M60" i="60"/>
  <c r="L60" i="60"/>
  <c r="N59" i="60"/>
  <c r="M59" i="60"/>
  <c r="L59" i="60"/>
  <c r="N58" i="60"/>
  <c r="M58" i="60"/>
  <c r="L58" i="60"/>
  <c r="N57" i="60"/>
  <c r="M57" i="60"/>
  <c r="L57" i="60"/>
  <c r="N56" i="60"/>
  <c r="M56" i="60"/>
  <c r="L56" i="60"/>
  <c r="N55" i="60"/>
  <c r="M55" i="60"/>
  <c r="L55" i="60"/>
  <c r="N54" i="60"/>
  <c r="M54" i="60"/>
  <c r="L54" i="60"/>
  <c r="N53" i="60"/>
  <c r="M53" i="60"/>
  <c r="L53" i="60"/>
  <c r="N50" i="60"/>
  <c r="M50" i="60"/>
  <c r="L50" i="60"/>
  <c r="N49" i="60"/>
  <c r="M49" i="60"/>
  <c r="L49" i="60"/>
  <c r="N48" i="60"/>
  <c r="M48" i="60"/>
  <c r="L48" i="60"/>
  <c r="N47" i="60"/>
  <c r="M47" i="60"/>
  <c r="L47" i="60"/>
  <c r="N46" i="60"/>
  <c r="M46" i="60"/>
  <c r="L46" i="60"/>
  <c r="N45" i="60"/>
  <c r="M45" i="60"/>
  <c r="L45" i="60"/>
  <c r="N43" i="60"/>
  <c r="M43" i="60"/>
  <c r="L43" i="60"/>
  <c r="N42" i="60"/>
  <c r="M42" i="60"/>
  <c r="L42" i="60"/>
  <c r="N41" i="60"/>
  <c r="M41" i="60"/>
  <c r="L41" i="60"/>
  <c r="N40" i="60"/>
  <c r="M40" i="60"/>
  <c r="L40" i="60"/>
  <c r="N39" i="60"/>
  <c r="M39" i="60"/>
  <c r="L39" i="60"/>
  <c r="N38" i="60"/>
  <c r="M38" i="60"/>
  <c r="L38" i="60"/>
  <c r="N37" i="60"/>
  <c r="M37" i="60"/>
  <c r="L37" i="60"/>
  <c r="N36" i="60"/>
  <c r="M36" i="60"/>
  <c r="L36" i="60"/>
  <c r="N35" i="60"/>
  <c r="M35" i="60"/>
  <c r="L35" i="60"/>
  <c r="N34" i="60"/>
  <c r="M34" i="60"/>
  <c r="L34" i="60"/>
  <c r="N33" i="60"/>
  <c r="M33" i="60"/>
  <c r="L33" i="60"/>
  <c r="N32" i="60"/>
  <c r="M32" i="60"/>
  <c r="L32" i="60"/>
  <c r="N29" i="60"/>
  <c r="M29" i="60"/>
  <c r="L29" i="60"/>
  <c r="N28" i="60"/>
  <c r="M28" i="60"/>
  <c r="L28" i="60"/>
  <c r="N27" i="60"/>
  <c r="M27" i="60"/>
  <c r="L27" i="60"/>
  <c r="N26" i="60"/>
  <c r="M26" i="60"/>
  <c r="L26" i="60"/>
  <c r="N25" i="60"/>
  <c r="M25" i="60"/>
  <c r="L25" i="60"/>
  <c r="N24" i="60"/>
  <c r="M24" i="60"/>
  <c r="L24" i="60"/>
  <c r="N22" i="60"/>
  <c r="M22" i="60"/>
  <c r="L22" i="60"/>
  <c r="N21" i="60"/>
  <c r="M21" i="60"/>
  <c r="L21" i="60"/>
  <c r="N20" i="60"/>
  <c r="M20" i="60"/>
  <c r="L20" i="60"/>
  <c r="N19" i="60"/>
  <c r="M19" i="60"/>
  <c r="L19" i="60"/>
  <c r="N18" i="60"/>
  <c r="M18" i="60"/>
  <c r="L18" i="60"/>
  <c r="N17" i="60"/>
  <c r="M17" i="60"/>
  <c r="L17" i="60"/>
  <c r="N16" i="60"/>
  <c r="M16" i="60"/>
  <c r="L16" i="60"/>
  <c r="N15" i="60"/>
  <c r="M15" i="60"/>
  <c r="L15" i="60"/>
  <c r="N14" i="60"/>
  <c r="M14" i="60"/>
  <c r="L14" i="60"/>
  <c r="N13" i="60"/>
  <c r="M13" i="60"/>
  <c r="L13" i="60"/>
  <c r="N12" i="60"/>
  <c r="M12" i="60"/>
  <c r="L12" i="60"/>
  <c r="N11" i="60"/>
  <c r="M11" i="60"/>
  <c r="L11" i="60"/>
  <c r="J162" i="60"/>
  <c r="I162" i="60"/>
  <c r="H162" i="60"/>
  <c r="J161" i="60"/>
  <c r="I161" i="60"/>
  <c r="H161" i="60"/>
  <c r="J160" i="60"/>
  <c r="I160" i="60"/>
  <c r="H160" i="60"/>
  <c r="J159" i="60"/>
  <c r="I159" i="60"/>
  <c r="H159" i="60"/>
  <c r="J158" i="60"/>
  <c r="I158" i="60"/>
  <c r="H158" i="60"/>
  <c r="J157" i="60"/>
  <c r="I157" i="60"/>
  <c r="H157" i="60"/>
  <c r="J156" i="60"/>
  <c r="I156" i="60"/>
  <c r="H156" i="60"/>
  <c r="J155" i="60"/>
  <c r="I155" i="60"/>
  <c r="H155" i="60"/>
  <c r="J154" i="60"/>
  <c r="I154" i="60"/>
  <c r="H154" i="60"/>
  <c r="J153" i="60"/>
  <c r="I153" i="60"/>
  <c r="H153" i="60"/>
  <c r="J152" i="60"/>
  <c r="I152" i="60"/>
  <c r="H152" i="60"/>
  <c r="J151" i="60"/>
  <c r="I151" i="60"/>
  <c r="H151" i="60"/>
  <c r="J150" i="60"/>
  <c r="I150" i="60"/>
  <c r="H150" i="60"/>
  <c r="J148" i="60"/>
  <c r="I148" i="60"/>
  <c r="H148" i="60"/>
  <c r="J147" i="60"/>
  <c r="I147" i="60"/>
  <c r="H147" i="60"/>
  <c r="J146" i="60"/>
  <c r="I146" i="60"/>
  <c r="H146" i="60"/>
  <c r="J145" i="60"/>
  <c r="I145" i="60"/>
  <c r="H145" i="60"/>
  <c r="J144" i="60"/>
  <c r="I144" i="60"/>
  <c r="H144" i="60"/>
  <c r="J143" i="60"/>
  <c r="I143" i="60"/>
  <c r="H143" i="60"/>
  <c r="J142" i="60"/>
  <c r="I142" i="60"/>
  <c r="H142" i="60"/>
  <c r="J141" i="60"/>
  <c r="I141" i="60"/>
  <c r="H141" i="60"/>
  <c r="J140" i="60"/>
  <c r="I140" i="60"/>
  <c r="H140" i="60"/>
  <c r="J139" i="60"/>
  <c r="I139" i="60"/>
  <c r="H139" i="60"/>
  <c r="J138" i="60"/>
  <c r="I138" i="60"/>
  <c r="H138" i="60"/>
  <c r="J137" i="60"/>
  <c r="I137" i="60"/>
  <c r="H137" i="60"/>
  <c r="J134" i="60"/>
  <c r="I134" i="60"/>
  <c r="H134" i="60"/>
  <c r="J133" i="60"/>
  <c r="I133" i="60"/>
  <c r="H133" i="60"/>
  <c r="K130" i="60"/>
  <c r="J129" i="60"/>
  <c r="I129" i="60"/>
  <c r="H129" i="60"/>
  <c r="J128" i="60"/>
  <c r="I128" i="60"/>
  <c r="H128" i="60"/>
  <c r="J127" i="60"/>
  <c r="I127" i="60"/>
  <c r="H127" i="60"/>
  <c r="J126" i="60"/>
  <c r="I126" i="60"/>
  <c r="H126" i="60"/>
  <c r="J125" i="60"/>
  <c r="I125" i="60"/>
  <c r="H125" i="60"/>
  <c r="J124" i="60"/>
  <c r="I124" i="60"/>
  <c r="H124" i="60"/>
  <c r="J123" i="60"/>
  <c r="I123" i="60"/>
  <c r="H123" i="60"/>
  <c r="J122" i="60"/>
  <c r="I122" i="60"/>
  <c r="H122" i="60"/>
  <c r="J121" i="60"/>
  <c r="I121" i="60"/>
  <c r="H121" i="60"/>
  <c r="J120" i="60"/>
  <c r="I120" i="60"/>
  <c r="H120" i="60"/>
  <c r="J119" i="60"/>
  <c r="I119" i="60"/>
  <c r="H119" i="60"/>
  <c r="J118" i="60"/>
  <c r="I118" i="60"/>
  <c r="H118" i="60"/>
  <c r="J117" i="60"/>
  <c r="I117" i="60"/>
  <c r="H117" i="60"/>
  <c r="J115" i="60"/>
  <c r="I115" i="60"/>
  <c r="H115" i="60"/>
  <c r="J114" i="60"/>
  <c r="I114" i="60"/>
  <c r="H114" i="60"/>
  <c r="J113" i="60"/>
  <c r="I113" i="60"/>
  <c r="H113" i="60"/>
  <c r="J112" i="60"/>
  <c r="I112" i="60"/>
  <c r="H112" i="60"/>
  <c r="J111" i="60"/>
  <c r="I111" i="60"/>
  <c r="H111" i="60"/>
  <c r="J110" i="60"/>
  <c r="I110" i="60"/>
  <c r="H110" i="60"/>
  <c r="J109" i="60"/>
  <c r="I109" i="60"/>
  <c r="H109" i="60"/>
  <c r="J108" i="60"/>
  <c r="I108" i="60"/>
  <c r="H108" i="60"/>
  <c r="J107" i="60"/>
  <c r="I107" i="60"/>
  <c r="H107" i="60"/>
  <c r="J106" i="60"/>
  <c r="I106" i="60"/>
  <c r="H106" i="60"/>
  <c r="J105" i="60"/>
  <c r="I105" i="60"/>
  <c r="H105" i="60"/>
  <c r="J104" i="60"/>
  <c r="I104" i="60"/>
  <c r="H104" i="60"/>
  <c r="J100" i="60"/>
  <c r="I100" i="60"/>
  <c r="H100" i="60"/>
  <c r="J99" i="60"/>
  <c r="I99" i="60"/>
  <c r="H99" i="60"/>
  <c r="J98" i="60"/>
  <c r="I98" i="60"/>
  <c r="H98" i="60"/>
  <c r="J97" i="60"/>
  <c r="I97" i="60"/>
  <c r="H97" i="60"/>
  <c r="J96" i="60"/>
  <c r="I96" i="60"/>
  <c r="H96" i="60"/>
  <c r="J95" i="60"/>
  <c r="I95" i="60"/>
  <c r="H95" i="60"/>
  <c r="J94" i="60"/>
  <c r="I94" i="60"/>
  <c r="H94" i="60"/>
  <c r="J93" i="60"/>
  <c r="I93" i="60"/>
  <c r="H93" i="60"/>
  <c r="J92" i="60"/>
  <c r="I92" i="60"/>
  <c r="H92" i="60"/>
  <c r="J91" i="60"/>
  <c r="I91" i="60"/>
  <c r="H91" i="60"/>
  <c r="J90" i="60"/>
  <c r="I90" i="60"/>
  <c r="H90" i="60"/>
  <c r="J89" i="60"/>
  <c r="I89" i="60"/>
  <c r="H89" i="60"/>
  <c r="K87" i="60"/>
  <c r="J86" i="60"/>
  <c r="I86" i="60"/>
  <c r="H86" i="60"/>
  <c r="J85" i="60"/>
  <c r="I85" i="60"/>
  <c r="H85" i="60"/>
  <c r="J84" i="60"/>
  <c r="I84" i="60"/>
  <c r="H84" i="60"/>
  <c r="J83" i="60"/>
  <c r="I83" i="60"/>
  <c r="H83" i="60"/>
  <c r="J82" i="60"/>
  <c r="I82" i="60"/>
  <c r="H82" i="60"/>
  <c r="J81" i="60"/>
  <c r="I81" i="60"/>
  <c r="H81" i="60"/>
  <c r="J80" i="60"/>
  <c r="I80" i="60"/>
  <c r="H80" i="60"/>
  <c r="J79" i="60"/>
  <c r="I79" i="60"/>
  <c r="H79" i="60"/>
  <c r="J78" i="60"/>
  <c r="I78" i="60"/>
  <c r="H78" i="60"/>
  <c r="J77" i="60"/>
  <c r="I77" i="60"/>
  <c r="H77" i="60"/>
  <c r="J76" i="60"/>
  <c r="I76" i="60"/>
  <c r="H76" i="60"/>
  <c r="J75" i="60"/>
  <c r="I75" i="60"/>
  <c r="H75" i="60"/>
  <c r="J71" i="60"/>
  <c r="I71" i="60"/>
  <c r="H71" i="60"/>
  <c r="J70" i="60"/>
  <c r="I70" i="60"/>
  <c r="H70" i="60"/>
  <c r="J69" i="60"/>
  <c r="I69" i="60"/>
  <c r="H69" i="60"/>
  <c r="J68" i="60"/>
  <c r="I68" i="60"/>
  <c r="H68" i="60"/>
  <c r="J67" i="60"/>
  <c r="I67" i="60"/>
  <c r="H67" i="60"/>
  <c r="J66" i="60"/>
  <c r="I66" i="60"/>
  <c r="H66" i="60"/>
  <c r="J64" i="60"/>
  <c r="I64" i="60"/>
  <c r="H64" i="60"/>
  <c r="J63" i="60"/>
  <c r="I63" i="60"/>
  <c r="H63" i="60"/>
  <c r="J62" i="60"/>
  <c r="I62" i="60"/>
  <c r="H62" i="60"/>
  <c r="J61" i="60"/>
  <c r="I61" i="60"/>
  <c r="H61" i="60"/>
  <c r="J60" i="60"/>
  <c r="I60" i="60"/>
  <c r="H60" i="60"/>
  <c r="J59" i="60"/>
  <c r="I59" i="60"/>
  <c r="H59" i="60"/>
  <c r="J58" i="60"/>
  <c r="I58" i="60"/>
  <c r="H58" i="60"/>
  <c r="J57" i="60"/>
  <c r="I57" i="60"/>
  <c r="H57" i="60"/>
  <c r="J56" i="60"/>
  <c r="I56" i="60"/>
  <c r="H56" i="60"/>
  <c r="J55" i="60"/>
  <c r="I55" i="60"/>
  <c r="H55" i="60"/>
  <c r="J54" i="60"/>
  <c r="I54" i="60"/>
  <c r="H54" i="60"/>
  <c r="J53" i="60"/>
  <c r="I53" i="60"/>
  <c r="H53" i="60"/>
  <c r="J50" i="60"/>
  <c r="I50" i="60"/>
  <c r="H50" i="60"/>
  <c r="J49" i="60"/>
  <c r="I49" i="60"/>
  <c r="H49" i="60"/>
  <c r="J48" i="60"/>
  <c r="I48" i="60"/>
  <c r="H48" i="60"/>
  <c r="J47" i="60"/>
  <c r="I47" i="60"/>
  <c r="H47" i="60"/>
  <c r="J46" i="60"/>
  <c r="I46" i="60"/>
  <c r="H46" i="60"/>
  <c r="J45" i="60"/>
  <c r="I45" i="60"/>
  <c r="H45" i="60"/>
  <c r="J43" i="60"/>
  <c r="I43" i="60"/>
  <c r="H43" i="60"/>
  <c r="J42" i="60"/>
  <c r="I42" i="60"/>
  <c r="H42" i="60"/>
  <c r="J41" i="60"/>
  <c r="I41" i="60"/>
  <c r="H41" i="60"/>
  <c r="J40" i="60"/>
  <c r="I40" i="60"/>
  <c r="H40" i="60"/>
  <c r="J39" i="60"/>
  <c r="I39" i="60"/>
  <c r="H39" i="60"/>
  <c r="J38" i="60"/>
  <c r="I38" i="60"/>
  <c r="H38" i="60"/>
  <c r="J37" i="60"/>
  <c r="I37" i="60"/>
  <c r="H37" i="60"/>
  <c r="J36" i="60"/>
  <c r="I36" i="60"/>
  <c r="H36" i="60"/>
  <c r="J35" i="60"/>
  <c r="I35" i="60"/>
  <c r="H35" i="60"/>
  <c r="J34" i="60"/>
  <c r="I34" i="60"/>
  <c r="H34" i="60"/>
  <c r="J33" i="60"/>
  <c r="I33" i="60"/>
  <c r="H33" i="60"/>
  <c r="J32" i="60"/>
  <c r="I32" i="60"/>
  <c r="H32" i="60"/>
  <c r="J29" i="60"/>
  <c r="I29" i="60"/>
  <c r="H29" i="60"/>
  <c r="J28" i="60"/>
  <c r="I28" i="60"/>
  <c r="H28" i="60"/>
  <c r="J27" i="60"/>
  <c r="I27" i="60"/>
  <c r="H27" i="60"/>
  <c r="J26" i="60"/>
  <c r="I26" i="60"/>
  <c r="H26" i="60"/>
  <c r="J25" i="60"/>
  <c r="I25" i="60"/>
  <c r="H25" i="60"/>
  <c r="J24" i="60"/>
  <c r="I24" i="60"/>
  <c r="H24" i="60"/>
  <c r="J22" i="60"/>
  <c r="I22" i="60"/>
  <c r="H22" i="60"/>
  <c r="J21" i="60"/>
  <c r="I21" i="60"/>
  <c r="H21" i="60"/>
  <c r="J20" i="60"/>
  <c r="I20" i="60"/>
  <c r="H20" i="60"/>
  <c r="J19" i="60"/>
  <c r="I19" i="60"/>
  <c r="H19" i="60"/>
  <c r="J18" i="60"/>
  <c r="I18" i="60"/>
  <c r="H18" i="60"/>
  <c r="J17" i="60"/>
  <c r="I17" i="60"/>
  <c r="H17" i="60"/>
  <c r="J16" i="60"/>
  <c r="I16" i="60"/>
  <c r="H16" i="60"/>
  <c r="J15" i="60"/>
  <c r="I15" i="60"/>
  <c r="H15" i="60"/>
  <c r="J14" i="60"/>
  <c r="I14" i="60"/>
  <c r="H14" i="60"/>
  <c r="J13" i="60"/>
  <c r="I13" i="60"/>
  <c r="H13" i="60"/>
  <c r="J12" i="60"/>
  <c r="I12" i="60"/>
  <c r="H12" i="60"/>
  <c r="J11" i="60"/>
  <c r="I11" i="60"/>
  <c r="H11" i="60"/>
  <c r="G130" i="60"/>
  <c r="F162" i="60"/>
  <c r="E162" i="60"/>
  <c r="D162" i="60"/>
  <c r="F161" i="60"/>
  <c r="E161" i="60"/>
  <c r="D161" i="60"/>
  <c r="F160" i="60"/>
  <c r="E160" i="60"/>
  <c r="D160" i="60"/>
  <c r="F159" i="60"/>
  <c r="E159" i="60"/>
  <c r="D159" i="60"/>
  <c r="F158" i="60"/>
  <c r="E158" i="60"/>
  <c r="D158" i="60"/>
  <c r="F157" i="60"/>
  <c r="E157" i="60"/>
  <c r="D157" i="60"/>
  <c r="F156" i="60"/>
  <c r="E156" i="60"/>
  <c r="D156" i="60"/>
  <c r="F155" i="60"/>
  <c r="E155" i="60"/>
  <c r="D155" i="60"/>
  <c r="F154" i="60"/>
  <c r="E154" i="60"/>
  <c r="D154" i="60"/>
  <c r="F153" i="60"/>
  <c r="E153" i="60"/>
  <c r="D153" i="60"/>
  <c r="F152" i="60"/>
  <c r="E152" i="60"/>
  <c r="D152" i="60"/>
  <c r="F151" i="60"/>
  <c r="E151" i="60"/>
  <c r="D151" i="60"/>
  <c r="F150" i="60"/>
  <c r="E150" i="60"/>
  <c r="D150" i="60"/>
  <c r="F148" i="60"/>
  <c r="E148" i="60"/>
  <c r="D148" i="60"/>
  <c r="F147" i="60"/>
  <c r="E147" i="60"/>
  <c r="D147" i="60"/>
  <c r="F146" i="60"/>
  <c r="E146" i="60"/>
  <c r="D146" i="60"/>
  <c r="F145" i="60"/>
  <c r="E145" i="60"/>
  <c r="D145" i="60"/>
  <c r="F144" i="60"/>
  <c r="E144" i="60"/>
  <c r="D144" i="60"/>
  <c r="F143" i="60"/>
  <c r="E143" i="60"/>
  <c r="D143" i="60"/>
  <c r="F142" i="60"/>
  <c r="E142" i="60"/>
  <c r="D142" i="60"/>
  <c r="F141" i="60"/>
  <c r="E141" i="60"/>
  <c r="D141" i="60"/>
  <c r="F140" i="60"/>
  <c r="E140" i="60"/>
  <c r="D140" i="60"/>
  <c r="F139" i="60"/>
  <c r="E139" i="60"/>
  <c r="D139" i="60"/>
  <c r="F138" i="60"/>
  <c r="E138" i="60"/>
  <c r="D138" i="60"/>
  <c r="F137" i="60"/>
  <c r="E137" i="60"/>
  <c r="D137" i="60"/>
  <c r="F134" i="60"/>
  <c r="E134" i="60"/>
  <c r="D134" i="60"/>
  <c r="F133" i="60"/>
  <c r="E133" i="60"/>
  <c r="D133" i="60"/>
  <c r="F129" i="60"/>
  <c r="E129" i="60"/>
  <c r="D129" i="60"/>
  <c r="F128" i="60"/>
  <c r="E128" i="60"/>
  <c r="D128" i="60"/>
  <c r="F127" i="60"/>
  <c r="E127" i="60"/>
  <c r="D127" i="60"/>
  <c r="F126" i="60"/>
  <c r="E126" i="60"/>
  <c r="D126" i="60"/>
  <c r="F125" i="60"/>
  <c r="E125" i="60"/>
  <c r="D125" i="60"/>
  <c r="F124" i="60"/>
  <c r="E124" i="60"/>
  <c r="D124" i="60"/>
  <c r="F123" i="60"/>
  <c r="E123" i="60"/>
  <c r="D123" i="60"/>
  <c r="F122" i="60"/>
  <c r="E122" i="60"/>
  <c r="D122" i="60"/>
  <c r="F121" i="60"/>
  <c r="E121" i="60"/>
  <c r="D121" i="60"/>
  <c r="F120" i="60"/>
  <c r="E120" i="60"/>
  <c r="D120" i="60"/>
  <c r="F119" i="60"/>
  <c r="E119" i="60"/>
  <c r="D119" i="60"/>
  <c r="F118" i="60"/>
  <c r="E118" i="60"/>
  <c r="D118" i="60"/>
  <c r="F117" i="60"/>
  <c r="E117" i="60"/>
  <c r="D117" i="60"/>
  <c r="F115" i="60"/>
  <c r="E115" i="60"/>
  <c r="D115" i="60"/>
  <c r="F114" i="60"/>
  <c r="E114" i="60"/>
  <c r="D114" i="60"/>
  <c r="F113" i="60"/>
  <c r="E113" i="60"/>
  <c r="D113" i="60"/>
  <c r="F112" i="60"/>
  <c r="E112" i="60"/>
  <c r="D112" i="60"/>
  <c r="F111" i="60"/>
  <c r="E111" i="60"/>
  <c r="D111" i="60"/>
  <c r="F110" i="60"/>
  <c r="E110" i="60"/>
  <c r="D110" i="60"/>
  <c r="F109" i="60"/>
  <c r="E109" i="60"/>
  <c r="D109" i="60"/>
  <c r="F108" i="60"/>
  <c r="E108" i="60"/>
  <c r="D108" i="60"/>
  <c r="F107" i="60"/>
  <c r="E107" i="60"/>
  <c r="D107" i="60"/>
  <c r="F106" i="60"/>
  <c r="E106" i="60"/>
  <c r="D106" i="60"/>
  <c r="F105" i="60"/>
  <c r="E105" i="60"/>
  <c r="D105" i="60"/>
  <c r="F104" i="60"/>
  <c r="E104" i="60"/>
  <c r="D104" i="60"/>
  <c r="F100" i="60"/>
  <c r="E100" i="60"/>
  <c r="D100" i="60"/>
  <c r="F99" i="60"/>
  <c r="E99" i="60"/>
  <c r="D99" i="60"/>
  <c r="F98" i="60"/>
  <c r="E98" i="60"/>
  <c r="D98" i="60"/>
  <c r="F97" i="60"/>
  <c r="E97" i="60"/>
  <c r="D97" i="60"/>
  <c r="F96" i="60"/>
  <c r="E96" i="60"/>
  <c r="D96" i="60"/>
  <c r="F95" i="60"/>
  <c r="E95" i="60"/>
  <c r="D95" i="60"/>
  <c r="F94" i="60"/>
  <c r="E94" i="60"/>
  <c r="D94" i="60"/>
  <c r="F93" i="60"/>
  <c r="E93" i="60"/>
  <c r="D93" i="60"/>
  <c r="F92" i="60"/>
  <c r="E92" i="60"/>
  <c r="D92" i="60"/>
  <c r="F91" i="60"/>
  <c r="E91" i="60"/>
  <c r="D91" i="60"/>
  <c r="F90" i="60"/>
  <c r="E90" i="60"/>
  <c r="D90" i="60"/>
  <c r="F89" i="60"/>
  <c r="E89" i="60"/>
  <c r="D89" i="60"/>
  <c r="F86" i="60"/>
  <c r="E86" i="60"/>
  <c r="D86" i="60"/>
  <c r="F85" i="60"/>
  <c r="E85" i="60"/>
  <c r="D85" i="60"/>
  <c r="F84" i="60"/>
  <c r="E84" i="60"/>
  <c r="D84" i="60"/>
  <c r="F83" i="60"/>
  <c r="E83" i="60"/>
  <c r="D83" i="60"/>
  <c r="F82" i="60"/>
  <c r="E82" i="60"/>
  <c r="D82" i="60"/>
  <c r="F81" i="60"/>
  <c r="E81" i="60"/>
  <c r="D81" i="60"/>
  <c r="F80" i="60"/>
  <c r="E80" i="60"/>
  <c r="D80" i="60"/>
  <c r="F79" i="60"/>
  <c r="E79" i="60"/>
  <c r="D79" i="60"/>
  <c r="F78" i="60"/>
  <c r="E78" i="60"/>
  <c r="D78" i="60"/>
  <c r="F77" i="60"/>
  <c r="E77" i="60"/>
  <c r="D77" i="60"/>
  <c r="F76" i="60"/>
  <c r="E76" i="60"/>
  <c r="D76" i="60"/>
  <c r="F75" i="60"/>
  <c r="E75" i="60"/>
  <c r="D75" i="60"/>
  <c r="F184" i="60"/>
  <c r="E184" i="60"/>
  <c r="D184" i="60"/>
  <c r="C184" i="60"/>
  <c r="F183" i="60"/>
  <c r="E183" i="60"/>
  <c r="D183" i="60"/>
  <c r="C183" i="60"/>
  <c r="F182" i="60"/>
  <c r="E182" i="60"/>
  <c r="D182" i="60"/>
  <c r="C182" i="60"/>
  <c r="F181" i="60"/>
  <c r="E181" i="60"/>
  <c r="D181" i="60"/>
  <c r="C181" i="60"/>
  <c r="F180" i="60"/>
  <c r="E180" i="60"/>
  <c r="D180" i="60"/>
  <c r="C180" i="60"/>
  <c r="F178" i="60"/>
  <c r="E178" i="60"/>
  <c r="D178" i="60"/>
  <c r="C178" i="60"/>
  <c r="F177" i="60"/>
  <c r="E177" i="60"/>
  <c r="D177" i="60"/>
  <c r="C177" i="60"/>
  <c r="F176" i="60"/>
  <c r="E176" i="60"/>
  <c r="D176" i="60"/>
  <c r="C176" i="60"/>
  <c r="F175" i="60"/>
  <c r="E175" i="60"/>
  <c r="D175" i="60"/>
  <c r="C175" i="60"/>
  <c r="F174" i="60"/>
  <c r="E174" i="60"/>
  <c r="D174" i="60"/>
  <c r="C174" i="60"/>
  <c r="F173" i="60"/>
  <c r="E173" i="60"/>
  <c r="D173" i="60"/>
  <c r="C173" i="60"/>
  <c r="F172" i="60"/>
  <c r="E172" i="60"/>
  <c r="D172" i="60"/>
  <c r="C172" i="60"/>
  <c r="F171" i="60"/>
  <c r="E171" i="60"/>
  <c r="D171" i="60"/>
  <c r="C171" i="60"/>
  <c r="F169" i="60"/>
  <c r="E169" i="60"/>
  <c r="D169" i="60"/>
  <c r="C169" i="60"/>
  <c r="F167" i="60"/>
  <c r="E167" i="60"/>
  <c r="D167" i="60"/>
  <c r="C167" i="60"/>
  <c r="F166" i="60"/>
  <c r="E166" i="60"/>
  <c r="D166" i="60"/>
  <c r="C166" i="60"/>
  <c r="G87" i="60"/>
  <c r="F71" i="60"/>
  <c r="E71" i="60"/>
  <c r="D71" i="60"/>
  <c r="F70" i="60"/>
  <c r="E70" i="60"/>
  <c r="D70" i="60"/>
  <c r="F69" i="60"/>
  <c r="E69" i="60"/>
  <c r="D69" i="60"/>
  <c r="F68" i="60"/>
  <c r="E68" i="60"/>
  <c r="D68" i="60"/>
  <c r="F67" i="60"/>
  <c r="E67" i="60"/>
  <c r="D67" i="60"/>
  <c r="F66" i="60"/>
  <c r="E66" i="60"/>
  <c r="D66" i="60"/>
  <c r="F64" i="60"/>
  <c r="E64" i="60"/>
  <c r="D64" i="60"/>
  <c r="F63" i="60"/>
  <c r="E63" i="60"/>
  <c r="D63" i="60"/>
  <c r="F62" i="60"/>
  <c r="E62" i="60"/>
  <c r="D62" i="60"/>
  <c r="F61" i="60"/>
  <c r="E61" i="60"/>
  <c r="D61" i="60"/>
  <c r="F60" i="60"/>
  <c r="E60" i="60"/>
  <c r="D60" i="60"/>
  <c r="F59" i="60"/>
  <c r="E59" i="60"/>
  <c r="D59" i="60"/>
  <c r="F58" i="60"/>
  <c r="E58" i="60"/>
  <c r="D58" i="60"/>
  <c r="F57" i="60"/>
  <c r="E57" i="60"/>
  <c r="D57" i="60"/>
  <c r="F56" i="60"/>
  <c r="E56" i="60"/>
  <c r="D56" i="60"/>
  <c r="F55" i="60"/>
  <c r="E55" i="60"/>
  <c r="D55" i="60"/>
  <c r="F54" i="60"/>
  <c r="E54" i="60"/>
  <c r="D54" i="60"/>
  <c r="F53" i="60"/>
  <c r="E53" i="60"/>
  <c r="D53" i="60"/>
  <c r="F50" i="60"/>
  <c r="E50" i="60"/>
  <c r="D50" i="60"/>
  <c r="F49" i="60"/>
  <c r="E49" i="60"/>
  <c r="D49" i="60"/>
  <c r="F48" i="60"/>
  <c r="E48" i="60"/>
  <c r="D48" i="60"/>
  <c r="F47" i="60"/>
  <c r="E47" i="60"/>
  <c r="D47" i="60"/>
  <c r="F46" i="60"/>
  <c r="E46" i="60"/>
  <c r="D46" i="60"/>
  <c r="F45" i="60"/>
  <c r="E45" i="60"/>
  <c r="D45" i="60"/>
  <c r="F43" i="60"/>
  <c r="E43" i="60"/>
  <c r="D43" i="60"/>
  <c r="F42" i="60"/>
  <c r="E42" i="60"/>
  <c r="D42" i="60"/>
  <c r="F41" i="60"/>
  <c r="E41" i="60"/>
  <c r="D41" i="60"/>
  <c r="F40" i="60"/>
  <c r="E40" i="60"/>
  <c r="D40" i="60"/>
  <c r="F39" i="60"/>
  <c r="E39" i="60"/>
  <c r="D39" i="60"/>
  <c r="F38" i="60"/>
  <c r="E38" i="60"/>
  <c r="D38" i="60"/>
  <c r="F37" i="60"/>
  <c r="E37" i="60"/>
  <c r="D37" i="60"/>
  <c r="F36" i="60"/>
  <c r="E36" i="60"/>
  <c r="D36" i="60"/>
  <c r="F35" i="60"/>
  <c r="E35" i="60"/>
  <c r="D35" i="60"/>
  <c r="F34" i="60"/>
  <c r="E34" i="60"/>
  <c r="D34" i="60"/>
  <c r="F33" i="60"/>
  <c r="E33" i="60"/>
  <c r="D33" i="60"/>
  <c r="F32" i="60"/>
  <c r="E32" i="60"/>
  <c r="D32" i="60"/>
  <c r="F29" i="60"/>
  <c r="E29" i="60"/>
  <c r="D29" i="60"/>
  <c r="F28" i="60"/>
  <c r="E28" i="60"/>
  <c r="D28" i="60"/>
  <c r="F27" i="60"/>
  <c r="E27" i="60"/>
  <c r="D27" i="60"/>
  <c r="F26" i="60"/>
  <c r="E26" i="60"/>
  <c r="D26" i="60"/>
  <c r="F25" i="60"/>
  <c r="E25" i="60"/>
  <c r="D25" i="60"/>
  <c r="F24" i="60"/>
  <c r="E24" i="60"/>
  <c r="D24" i="60"/>
  <c r="D12" i="60"/>
  <c r="E12" i="60"/>
  <c r="F12" i="60"/>
  <c r="D13" i="60"/>
  <c r="E13" i="60"/>
  <c r="D14" i="60"/>
  <c r="E14" i="60"/>
  <c r="F14" i="60"/>
  <c r="D15" i="60"/>
  <c r="E15" i="60"/>
  <c r="F15" i="60"/>
  <c r="D16" i="60"/>
  <c r="E16" i="60"/>
  <c r="F16" i="60"/>
  <c r="D17" i="60"/>
  <c r="E17" i="60"/>
  <c r="F17" i="60"/>
  <c r="D18" i="60"/>
  <c r="E18" i="60"/>
  <c r="F18" i="60"/>
  <c r="D19" i="60"/>
  <c r="E19" i="60"/>
  <c r="F19" i="60"/>
  <c r="D20" i="60"/>
  <c r="E20" i="60"/>
  <c r="F20" i="60"/>
  <c r="D21" i="60"/>
  <c r="E21" i="60"/>
  <c r="F21" i="60"/>
  <c r="D22" i="60"/>
  <c r="E22" i="60"/>
  <c r="F22" i="60"/>
  <c r="E11" i="60"/>
  <c r="F11" i="60"/>
  <c r="D11" i="60"/>
  <c r="F179" i="59"/>
  <c r="E179" i="59"/>
  <c r="D179" i="59"/>
  <c r="C179" i="59"/>
  <c r="F170" i="59"/>
  <c r="E170" i="59"/>
  <c r="D170" i="59"/>
  <c r="C170" i="59"/>
  <c r="F168" i="59"/>
  <c r="F165" i="59" s="1"/>
  <c r="E168" i="59"/>
  <c r="E165" i="59" s="1"/>
  <c r="D168" i="59"/>
  <c r="D165" i="59" s="1"/>
  <c r="C168" i="59"/>
  <c r="C165" i="59" s="1"/>
  <c r="S162" i="59"/>
  <c r="O162" i="59"/>
  <c r="K162" i="59"/>
  <c r="G162" i="59"/>
  <c r="S161" i="59"/>
  <c r="O161" i="59"/>
  <c r="K161" i="59"/>
  <c r="G161" i="59"/>
  <c r="S160" i="59"/>
  <c r="O160" i="59"/>
  <c r="K160" i="59"/>
  <c r="G160" i="59"/>
  <c r="S159" i="59"/>
  <c r="O159" i="59"/>
  <c r="K159" i="59"/>
  <c r="G159" i="59"/>
  <c r="S158" i="59"/>
  <c r="O158" i="59"/>
  <c r="K158" i="59"/>
  <c r="G158" i="59"/>
  <c r="S157" i="59"/>
  <c r="O157" i="59"/>
  <c r="K157" i="59"/>
  <c r="G157" i="59"/>
  <c r="S156" i="59"/>
  <c r="O156" i="59"/>
  <c r="K156" i="59"/>
  <c r="G156" i="59"/>
  <c r="S155" i="59"/>
  <c r="O155" i="59"/>
  <c r="K155" i="59"/>
  <c r="G155" i="59"/>
  <c r="S154" i="59"/>
  <c r="O154" i="59"/>
  <c r="K154" i="59"/>
  <c r="G154" i="59"/>
  <c r="S153" i="59"/>
  <c r="O153" i="59"/>
  <c r="K153" i="59"/>
  <c r="G153" i="59"/>
  <c r="S152" i="59"/>
  <c r="O152" i="59"/>
  <c r="K152" i="59"/>
  <c r="G152" i="59"/>
  <c r="S151" i="59"/>
  <c r="O151" i="59"/>
  <c r="K151" i="59"/>
  <c r="G151" i="59"/>
  <c r="S150" i="59"/>
  <c r="O150" i="59"/>
  <c r="K150" i="59"/>
  <c r="G150" i="59"/>
  <c r="S149" i="59"/>
  <c r="O149" i="59"/>
  <c r="K149" i="59"/>
  <c r="G149" i="59"/>
  <c r="S148" i="59"/>
  <c r="O148" i="59"/>
  <c r="K148" i="59"/>
  <c r="G148" i="59"/>
  <c r="S147" i="59"/>
  <c r="O147" i="59"/>
  <c r="K147" i="59"/>
  <c r="G147" i="59"/>
  <c r="S146" i="59"/>
  <c r="O146" i="59"/>
  <c r="K146" i="59"/>
  <c r="G146" i="59"/>
  <c r="S145" i="59"/>
  <c r="O145" i="59"/>
  <c r="K145" i="59"/>
  <c r="G145" i="59"/>
  <c r="S144" i="59"/>
  <c r="O144" i="59"/>
  <c r="K144" i="59"/>
  <c r="G144" i="59"/>
  <c r="S143" i="59"/>
  <c r="O143" i="59"/>
  <c r="K143" i="59"/>
  <c r="G143" i="59"/>
  <c r="S142" i="59"/>
  <c r="O142" i="59"/>
  <c r="K142" i="59"/>
  <c r="G142" i="59"/>
  <c r="S141" i="59"/>
  <c r="O141" i="59"/>
  <c r="K141" i="59"/>
  <c r="G141" i="59"/>
  <c r="S140" i="59"/>
  <c r="O140" i="59"/>
  <c r="K140" i="59"/>
  <c r="G140" i="59"/>
  <c r="S139" i="59"/>
  <c r="O139" i="59"/>
  <c r="K139" i="59"/>
  <c r="G139" i="59"/>
  <c r="S138" i="59"/>
  <c r="O138" i="59"/>
  <c r="K138" i="59"/>
  <c r="G138" i="59"/>
  <c r="S137" i="59"/>
  <c r="O137" i="59"/>
  <c r="K137" i="59"/>
  <c r="G137" i="59"/>
  <c r="S136" i="59"/>
  <c r="S135" i="59" s="1"/>
  <c r="S132" i="59" s="1"/>
  <c r="O136" i="59"/>
  <c r="K136" i="59"/>
  <c r="K135" i="59" s="1"/>
  <c r="G136" i="59"/>
  <c r="G135" i="59" s="1"/>
  <c r="O135" i="59"/>
  <c r="S134" i="59"/>
  <c r="O134" i="59"/>
  <c r="K134" i="59"/>
  <c r="G134" i="59"/>
  <c r="S133" i="59"/>
  <c r="O133" i="59"/>
  <c r="O132" i="59" s="1"/>
  <c r="K133" i="59"/>
  <c r="G133" i="59"/>
  <c r="S129" i="59"/>
  <c r="O129" i="59"/>
  <c r="K129" i="59"/>
  <c r="G129" i="59"/>
  <c r="S128" i="59"/>
  <c r="O128" i="59"/>
  <c r="K128" i="59"/>
  <c r="G128" i="59"/>
  <c r="S127" i="59"/>
  <c r="O127" i="59"/>
  <c r="K127" i="59"/>
  <c r="G127" i="59"/>
  <c r="S126" i="59"/>
  <c r="O126" i="59"/>
  <c r="K126" i="59"/>
  <c r="G126" i="59"/>
  <c r="S125" i="59"/>
  <c r="O125" i="59"/>
  <c r="K125" i="59"/>
  <c r="G125" i="59"/>
  <c r="S124" i="59"/>
  <c r="O124" i="59"/>
  <c r="K124" i="59"/>
  <c r="G124" i="59"/>
  <c r="S123" i="59"/>
  <c r="O123" i="59"/>
  <c r="K123" i="59"/>
  <c r="G123" i="59"/>
  <c r="S122" i="59"/>
  <c r="O122" i="59"/>
  <c r="K122" i="59"/>
  <c r="G122" i="59"/>
  <c r="S121" i="59"/>
  <c r="O121" i="59"/>
  <c r="K121" i="59"/>
  <c r="G121" i="59"/>
  <c r="S120" i="59"/>
  <c r="O120" i="59"/>
  <c r="K120" i="59"/>
  <c r="G120" i="59"/>
  <c r="S119" i="59"/>
  <c r="O119" i="59"/>
  <c r="K119" i="59"/>
  <c r="G119" i="59"/>
  <c r="S118" i="59"/>
  <c r="O118" i="59"/>
  <c r="K118" i="59"/>
  <c r="G118" i="59"/>
  <c r="S117" i="59"/>
  <c r="O117" i="59"/>
  <c r="K117" i="59"/>
  <c r="G117" i="59"/>
  <c r="S116" i="59"/>
  <c r="O116" i="59"/>
  <c r="K116" i="59"/>
  <c r="G116" i="59"/>
  <c r="S115" i="59"/>
  <c r="O115" i="59"/>
  <c r="K115" i="59"/>
  <c r="G115" i="59"/>
  <c r="S114" i="59"/>
  <c r="O114" i="59"/>
  <c r="K114" i="59"/>
  <c r="G114" i="59"/>
  <c r="S113" i="59"/>
  <c r="O113" i="59"/>
  <c r="K113" i="59"/>
  <c r="G113" i="59"/>
  <c r="S112" i="59"/>
  <c r="O112" i="59"/>
  <c r="K112" i="59"/>
  <c r="G112" i="59"/>
  <c r="S111" i="59"/>
  <c r="O111" i="59"/>
  <c r="K111" i="59"/>
  <c r="G111" i="59"/>
  <c r="S110" i="59"/>
  <c r="O110" i="59"/>
  <c r="K110" i="59"/>
  <c r="G110" i="59"/>
  <c r="S109" i="59"/>
  <c r="O109" i="59"/>
  <c r="K109" i="59"/>
  <c r="G109" i="59"/>
  <c r="S108" i="59"/>
  <c r="O108" i="59"/>
  <c r="K108" i="59"/>
  <c r="G108" i="59"/>
  <c r="S107" i="59"/>
  <c r="O107" i="59"/>
  <c r="K107" i="59"/>
  <c r="G107" i="59"/>
  <c r="S106" i="59"/>
  <c r="O106" i="59"/>
  <c r="K106" i="59"/>
  <c r="G106" i="59"/>
  <c r="S105" i="59"/>
  <c r="O105" i="59"/>
  <c r="K105" i="59"/>
  <c r="G105" i="59"/>
  <c r="S104" i="59"/>
  <c r="O104" i="59"/>
  <c r="K104" i="59"/>
  <c r="G104" i="59"/>
  <c r="S103" i="59"/>
  <c r="O103" i="59"/>
  <c r="K103" i="59"/>
  <c r="G103" i="59"/>
  <c r="S102" i="59"/>
  <c r="O102" i="59"/>
  <c r="K102" i="59"/>
  <c r="G102" i="59"/>
  <c r="S100" i="59"/>
  <c r="O100" i="59"/>
  <c r="K100" i="59"/>
  <c r="G100" i="59"/>
  <c r="S99" i="59"/>
  <c r="O99" i="59"/>
  <c r="K99" i="59"/>
  <c r="G99" i="59"/>
  <c r="S98" i="59"/>
  <c r="O98" i="59"/>
  <c r="K98" i="59"/>
  <c r="G98" i="59"/>
  <c r="S97" i="59"/>
  <c r="O97" i="59"/>
  <c r="K97" i="59"/>
  <c r="G97" i="59"/>
  <c r="S96" i="59"/>
  <c r="O96" i="59"/>
  <c r="K96" i="59"/>
  <c r="G96" i="59"/>
  <c r="S95" i="59"/>
  <c r="O95" i="59"/>
  <c r="K95" i="59"/>
  <c r="G95" i="59"/>
  <c r="S94" i="59"/>
  <c r="O94" i="59"/>
  <c r="K94" i="59"/>
  <c r="G94" i="59"/>
  <c r="S93" i="59"/>
  <c r="O93" i="59"/>
  <c r="K93" i="59"/>
  <c r="G93" i="59"/>
  <c r="S92" i="59"/>
  <c r="O92" i="59"/>
  <c r="K92" i="59"/>
  <c r="G92" i="59"/>
  <c r="S91" i="59"/>
  <c r="O91" i="59"/>
  <c r="K91" i="59"/>
  <c r="G91" i="59"/>
  <c r="S90" i="59"/>
  <c r="O90" i="59"/>
  <c r="K90" i="59"/>
  <c r="G90" i="59"/>
  <c r="S89" i="59"/>
  <c r="O89" i="59"/>
  <c r="K89" i="59"/>
  <c r="G89" i="59"/>
  <c r="S88" i="59"/>
  <c r="O88" i="59"/>
  <c r="K88" i="59"/>
  <c r="G88" i="59"/>
  <c r="S86" i="59"/>
  <c r="O86" i="59"/>
  <c r="K86" i="59"/>
  <c r="G86" i="59"/>
  <c r="S85" i="59"/>
  <c r="O85" i="59"/>
  <c r="K85" i="59"/>
  <c r="G85" i="59"/>
  <c r="S84" i="59"/>
  <c r="O84" i="59"/>
  <c r="K84" i="59"/>
  <c r="G84" i="59"/>
  <c r="S83" i="59"/>
  <c r="O83" i="59"/>
  <c r="K83" i="59"/>
  <c r="G83" i="59"/>
  <c r="S82" i="59"/>
  <c r="O82" i="59"/>
  <c r="K82" i="59"/>
  <c r="G82" i="59"/>
  <c r="S81" i="59"/>
  <c r="O81" i="59"/>
  <c r="K81" i="59"/>
  <c r="G81" i="59"/>
  <c r="S80" i="59"/>
  <c r="O80" i="59"/>
  <c r="K80" i="59"/>
  <c r="G80" i="59"/>
  <c r="S79" i="59"/>
  <c r="O79" i="59"/>
  <c r="K79" i="59"/>
  <c r="G79" i="59"/>
  <c r="S78" i="59"/>
  <c r="O78" i="59"/>
  <c r="K78" i="59"/>
  <c r="G78" i="59"/>
  <c r="S77" i="59"/>
  <c r="O77" i="59"/>
  <c r="K77" i="59"/>
  <c r="G77" i="59"/>
  <c r="S76" i="59"/>
  <c r="O76" i="59"/>
  <c r="K76" i="59"/>
  <c r="G76" i="59"/>
  <c r="S75" i="59"/>
  <c r="O75" i="59"/>
  <c r="K75" i="59"/>
  <c r="G75" i="59"/>
  <c r="S74" i="59"/>
  <c r="O74" i="59"/>
  <c r="K74" i="59"/>
  <c r="G74" i="59"/>
  <c r="S73" i="59"/>
  <c r="O73" i="59"/>
  <c r="K73" i="59"/>
  <c r="G73" i="59"/>
  <c r="S71" i="59"/>
  <c r="O71" i="59"/>
  <c r="K71" i="59"/>
  <c r="G71" i="59"/>
  <c r="S70" i="59"/>
  <c r="O70" i="59"/>
  <c r="K70" i="59"/>
  <c r="G70" i="59"/>
  <c r="S69" i="59"/>
  <c r="O69" i="59"/>
  <c r="K69" i="59"/>
  <c r="G69" i="59"/>
  <c r="S68" i="59"/>
  <c r="O68" i="59"/>
  <c r="K68" i="59"/>
  <c r="G68" i="59"/>
  <c r="S67" i="59"/>
  <c r="O67" i="59"/>
  <c r="K67" i="59"/>
  <c r="G67" i="59"/>
  <c r="S66" i="59"/>
  <c r="O66" i="59"/>
  <c r="K66" i="59"/>
  <c r="G66" i="59"/>
  <c r="S65" i="59"/>
  <c r="O65" i="59"/>
  <c r="K65" i="59"/>
  <c r="G65" i="59"/>
  <c r="S64" i="59"/>
  <c r="O64" i="59"/>
  <c r="K64" i="59"/>
  <c r="G64" i="59"/>
  <c r="S63" i="59"/>
  <c r="O63" i="59"/>
  <c r="K63" i="59"/>
  <c r="G63" i="59"/>
  <c r="S62" i="59"/>
  <c r="O62" i="59"/>
  <c r="K62" i="59"/>
  <c r="G62" i="59"/>
  <c r="S61" i="59"/>
  <c r="O61" i="59"/>
  <c r="K61" i="59"/>
  <c r="G61" i="59"/>
  <c r="S60" i="59"/>
  <c r="O60" i="59"/>
  <c r="K60" i="59"/>
  <c r="G60" i="59"/>
  <c r="S59" i="59"/>
  <c r="O59" i="59"/>
  <c r="K59" i="59"/>
  <c r="G59" i="59"/>
  <c r="S58" i="59"/>
  <c r="O58" i="59"/>
  <c r="K58" i="59"/>
  <c r="G58" i="59"/>
  <c r="S57" i="59"/>
  <c r="O57" i="59"/>
  <c r="K57" i="59"/>
  <c r="G57" i="59"/>
  <c r="S56" i="59"/>
  <c r="O56" i="59"/>
  <c r="K56" i="59"/>
  <c r="G56" i="59"/>
  <c r="S55" i="59"/>
  <c r="O55" i="59"/>
  <c r="K55" i="59"/>
  <c r="G55" i="59"/>
  <c r="S54" i="59"/>
  <c r="O54" i="59"/>
  <c r="K54" i="59"/>
  <c r="G54" i="59"/>
  <c r="S53" i="59"/>
  <c r="O53" i="59"/>
  <c r="K53" i="59"/>
  <c r="G53" i="59"/>
  <c r="S52" i="59"/>
  <c r="O52" i="59"/>
  <c r="K52" i="59"/>
  <c r="G52" i="59"/>
  <c r="S51" i="59"/>
  <c r="O51" i="59"/>
  <c r="K51" i="59"/>
  <c r="G51" i="59"/>
  <c r="S50" i="59"/>
  <c r="O50" i="59"/>
  <c r="K50" i="59"/>
  <c r="G50" i="59"/>
  <c r="S49" i="59"/>
  <c r="O49" i="59"/>
  <c r="K49" i="59"/>
  <c r="G49" i="59"/>
  <c r="S48" i="59"/>
  <c r="O48" i="59"/>
  <c r="K48" i="59"/>
  <c r="G48" i="59"/>
  <c r="S47" i="59"/>
  <c r="O47" i="59"/>
  <c r="K47" i="59"/>
  <c r="G47" i="59"/>
  <c r="S46" i="59"/>
  <c r="O46" i="59"/>
  <c r="K46" i="59"/>
  <c r="G46" i="59"/>
  <c r="S45" i="59"/>
  <c r="O45" i="59"/>
  <c r="K45" i="59"/>
  <c r="G45" i="59"/>
  <c r="G44" i="59" s="1"/>
  <c r="G30" i="59" s="1"/>
  <c r="S44" i="59"/>
  <c r="S30" i="59" s="1"/>
  <c r="S8" i="59" s="1"/>
  <c r="K44" i="59"/>
  <c r="S43" i="59"/>
  <c r="O43" i="59"/>
  <c r="K43" i="59"/>
  <c r="G43" i="59"/>
  <c r="S42" i="59"/>
  <c r="O42" i="59"/>
  <c r="K42" i="59"/>
  <c r="G42" i="59"/>
  <c r="S41" i="59"/>
  <c r="O41" i="59"/>
  <c r="K41" i="59"/>
  <c r="G41" i="59"/>
  <c r="S40" i="59"/>
  <c r="O40" i="59"/>
  <c r="K40" i="59"/>
  <c r="G40" i="59"/>
  <c r="S39" i="59"/>
  <c r="O39" i="59"/>
  <c r="K39" i="59"/>
  <c r="G39" i="59"/>
  <c r="S38" i="59"/>
  <c r="O38" i="59"/>
  <c r="K38" i="59"/>
  <c r="G38" i="59"/>
  <c r="S37" i="59"/>
  <c r="O37" i="59"/>
  <c r="K37" i="59"/>
  <c r="G37" i="59"/>
  <c r="S36" i="59"/>
  <c r="O36" i="59"/>
  <c r="K36" i="59"/>
  <c r="G36" i="59"/>
  <c r="S35" i="59"/>
  <c r="O35" i="59"/>
  <c r="K35" i="59"/>
  <c r="G35" i="59"/>
  <c r="S34" i="59"/>
  <c r="O34" i="59"/>
  <c r="K34" i="59"/>
  <c r="G34" i="59"/>
  <c r="S33" i="59"/>
  <c r="O33" i="59"/>
  <c r="K33" i="59"/>
  <c r="G33" i="59"/>
  <c r="S32" i="59"/>
  <c r="O32" i="59"/>
  <c r="K32" i="59"/>
  <c r="G32" i="59"/>
  <c r="S31" i="59"/>
  <c r="O31" i="59"/>
  <c r="K31" i="59"/>
  <c r="K30" i="59" s="1"/>
  <c r="G31" i="59"/>
  <c r="S29" i="59"/>
  <c r="O29" i="59"/>
  <c r="K29" i="59"/>
  <c r="G29" i="59"/>
  <c r="S28" i="59"/>
  <c r="O28" i="59"/>
  <c r="K28" i="59"/>
  <c r="G28" i="59"/>
  <c r="S27" i="59"/>
  <c r="O27" i="59"/>
  <c r="K27" i="59"/>
  <c r="G27" i="59"/>
  <c r="S26" i="59"/>
  <c r="O26" i="59"/>
  <c r="K26" i="59"/>
  <c r="G26" i="59"/>
  <c r="S25" i="59"/>
  <c r="O25" i="59"/>
  <c r="K25" i="59"/>
  <c r="G25" i="59"/>
  <c r="S24" i="59"/>
  <c r="O24" i="59"/>
  <c r="K24" i="59"/>
  <c r="G24" i="59"/>
  <c r="S23" i="59"/>
  <c r="O23" i="59"/>
  <c r="K23" i="59"/>
  <c r="G23" i="59"/>
  <c r="S22" i="59"/>
  <c r="O22" i="59"/>
  <c r="K22" i="59"/>
  <c r="G22" i="59"/>
  <c r="S21" i="59"/>
  <c r="O21" i="59"/>
  <c r="K21" i="59"/>
  <c r="G21" i="59"/>
  <c r="S20" i="59"/>
  <c r="O20" i="59"/>
  <c r="K20" i="59"/>
  <c r="G20" i="59"/>
  <c r="S19" i="59"/>
  <c r="O19" i="59"/>
  <c r="K19" i="59"/>
  <c r="G19" i="59"/>
  <c r="S18" i="59"/>
  <c r="O18" i="59"/>
  <c r="K18" i="59"/>
  <c r="G18" i="59"/>
  <c r="S17" i="59"/>
  <c r="O17" i="59"/>
  <c r="K17" i="59"/>
  <c r="G17" i="59"/>
  <c r="S16" i="59"/>
  <c r="O16" i="59"/>
  <c r="K16" i="59"/>
  <c r="G16" i="59"/>
  <c r="S15" i="59"/>
  <c r="O15" i="59"/>
  <c r="K15" i="59"/>
  <c r="G15" i="59"/>
  <c r="S14" i="59"/>
  <c r="O14" i="59"/>
  <c r="K14" i="59"/>
  <c r="G14" i="59"/>
  <c r="S13" i="59"/>
  <c r="O13" i="59"/>
  <c r="K13" i="59"/>
  <c r="G13" i="59"/>
  <c r="S12" i="59"/>
  <c r="O12" i="59"/>
  <c r="K12" i="59"/>
  <c r="G12" i="59"/>
  <c r="S11" i="59"/>
  <c r="O11" i="59"/>
  <c r="O10" i="59" s="1"/>
  <c r="O9" i="59" s="1"/>
  <c r="K11" i="59"/>
  <c r="G11" i="59"/>
  <c r="G10" i="59" s="1"/>
  <c r="G9" i="59" s="1"/>
  <c r="S10" i="59"/>
  <c r="S9" i="59"/>
  <c r="F179" i="58"/>
  <c r="E179" i="58"/>
  <c r="D179" i="58"/>
  <c r="C179" i="58"/>
  <c r="F170" i="58"/>
  <c r="E170" i="58"/>
  <c r="D170" i="58"/>
  <c r="C170" i="58"/>
  <c r="C168" i="58" s="1"/>
  <c r="F168" i="58"/>
  <c r="E168" i="58"/>
  <c r="D168" i="58"/>
  <c r="S162" i="58"/>
  <c r="O162" i="58"/>
  <c r="K162" i="58"/>
  <c r="G162" i="58"/>
  <c r="S161" i="58"/>
  <c r="O161" i="58"/>
  <c r="K161" i="58"/>
  <c r="G161" i="58"/>
  <c r="S160" i="58"/>
  <c r="O160" i="58"/>
  <c r="K160" i="58"/>
  <c r="G160" i="58"/>
  <c r="S159" i="58"/>
  <c r="O159" i="58"/>
  <c r="K159" i="58"/>
  <c r="G159" i="58"/>
  <c r="S158" i="58"/>
  <c r="O158" i="58"/>
  <c r="K158" i="58"/>
  <c r="G158" i="58"/>
  <c r="S157" i="58"/>
  <c r="O157" i="58"/>
  <c r="K157" i="58"/>
  <c r="G157" i="58"/>
  <c r="S156" i="58"/>
  <c r="O156" i="58"/>
  <c r="K156" i="58"/>
  <c r="G156" i="58"/>
  <c r="S155" i="58"/>
  <c r="O155" i="58"/>
  <c r="K155" i="58"/>
  <c r="G155" i="58"/>
  <c r="S154" i="58"/>
  <c r="O154" i="58"/>
  <c r="K154" i="58"/>
  <c r="G154" i="58"/>
  <c r="S153" i="58"/>
  <c r="O153" i="58"/>
  <c r="K153" i="58"/>
  <c r="G153" i="58"/>
  <c r="S152" i="58"/>
  <c r="O152" i="58"/>
  <c r="K152" i="58"/>
  <c r="G152" i="58"/>
  <c r="S151" i="58"/>
  <c r="O151" i="58"/>
  <c r="K151" i="58"/>
  <c r="G151" i="58"/>
  <c r="S150" i="58"/>
  <c r="O150" i="58"/>
  <c r="K150" i="58"/>
  <c r="G150" i="58"/>
  <c r="S149" i="58"/>
  <c r="O149" i="58"/>
  <c r="G149" i="58"/>
  <c r="S148" i="58"/>
  <c r="O148" i="58"/>
  <c r="K148" i="58"/>
  <c r="G148" i="58"/>
  <c r="S147" i="58"/>
  <c r="O147" i="58"/>
  <c r="K147" i="58"/>
  <c r="G147" i="58"/>
  <c r="S146" i="58"/>
  <c r="O146" i="58"/>
  <c r="K146" i="58"/>
  <c r="G146" i="58"/>
  <c r="S145" i="58"/>
  <c r="O145" i="58"/>
  <c r="K145" i="58"/>
  <c r="G145" i="58"/>
  <c r="S144" i="58"/>
  <c r="O144" i="58"/>
  <c r="K144" i="58"/>
  <c r="G144" i="58"/>
  <c r="S143" i="58"/>
  <c r="O143" i="58"/>
  <c r="K143" i="58"/>
  <c r="G143" i="58"/>
  <c r="S142" i="58"/>
  <c r="O142" i="58"/>
  <c r="K142" i="58"/>
  <c r="G142" i="58"/>
  <c r="S141" i="58"/>
  <c r="O141" i="58"/>
  <c r="K141" i="58"/>
  <c r="G141" i="58"/>
  <c r="S140" i="58"/>
  <c r="O140" i="58"/>
  <c r="K140" i="58"/>
  <c r="G140" i="58"/>
  <c r="S139" i="58"/>
  <c r="O139" i="58"/>
  <c r="K139" i="58"/>
  <c r="G139" i="58"/>
  <c r="S138" i="58"/>
  <c r="O138" i="58"/>
  <c r="K138" i="58"/>
  <c r="G138" i="58"/>
  <c r="S137" i="58"/>
  <c r="O137" i="58"/>
  <c r="O136" i="58" s="1"/>
  <c r="O135" i="58" s="1"/>
  <c r="K137" i="58"/>
  <c r="K136" i="58" s="1"/>
  <c r="G137" i="58"/>
  <c r="S136" i="58"/>
  <c r="S135" i="58" s="1"/>
  <c r="G136" i="58"/>
  <c r="G135" i="58" s="1"/>
  <c r="S134" i="58"/>
  <c r="O134" i="58"/>
  <c r="K134" i="58"/>
  <c r="G134" i="58"/>
  <c r="S133" i="58"/>
  <c r="O133" i="58"/>
  <c r="K133" i="58"/>
  <c r="G133" i="58"/>
  <c r="S129" i="58"/>
  <c r="O129" i="58"/>
  <c r="K129" i="58"/>
  <c r="G129" i="58"/>
  <c r="S128" i="58"/>
  <c r="O128" i="58"/>
  <c r="K128" i="58"/>
  <c r="G128" i="58"/>
  <c r="S127" i="58"/>
  <c r="O127" i="58"/>
  <c r="K127" i="58"/>
  <c r="G127" i="58"/>
  <c r="S126" i="58"/>
  <c r="O126" i="58"/>
  <c r="K126" i="58"/>
  <c r="G126" i="58"/>
  <c r="S125" i="58"/>
  <c r="O125" i="58"/>
  <c r="K125" i="58"/>
  <c r="G125" i="58"/>
  <c r="S124" i="58"/>
  <c r="O124" i="58"/>
  <c r="K124" i="58"/>
  <c r="G124" i="58"/>
  <c r="S123" i="58"/>
  <c r="O123" i="58"/>
  <c r="K123" i="58"/>
  <c r="G123" i="58"/>
  <c r="S122" i="58"/>
  <c r="O122" i="58"/>
  <c r="K122" i="58"/>
  <c r="G122" i="58"/>
  <c r="S121" i="58"/>
  <c r="O121" i="58"/>
  <c r="K121" i="58"/>
  <c r="G121" i="58"/>
  <c r="S120" i="58"/>
  <c r="O120" i="58"/>
  <c r="K120" i="58"/>
  <c r="G120" i="58"/>
  <c r="S119" i="58"/>
  <c r="O119" i="58"/>
  <c r="K119" i="58"/>
  <c r="G119" i="58"/>
  <c r="S118" i="58"/>
  <c r="O118" i="58"/>
  <c r="K118" i="58"/>
  <c r="G118" i="58"/>
  <c r="S117" i="58"/>
  <c r="O117" i="58"/>
  <c r="O116" i="58" s="1"/>
  <c r="K117" i="58"/>
  <c r="K116" i="58" s="1"/>
  <c r="G117" i="58"/>
  <c r="G116" i="58" s="1"/>
  <c r="S116" i="58"/>
  <c r="S115" i="58"/>
  <c r="O115" i="58"/>
  <c r="K115" i="58"/>
  <c r="G115" i="58"/>
  <c r="S114" i="58"/>
  <c r="O114" i="58"/>
  <c r="K114" i="58"/>
  <c r="G114" i="58"/>
  <c r="S113" i="58"/>
  <c r="O113" i="58"/>
  <c r="K113" i="58"/>
  <c r="G113" i="58"/>
  <c r="S112" i="58"/>
  <c r="O112" i="58"/>
  <c r="K112" i="58"/>
  <c r="G112" i="58"/>
  <c r="S111" i="58"/>
  <c r="O111" i="58"/>
  <c r="K111" i="58"/>
  <c r="G111" i="58"/>
  <c r="S110" i="58"/>
  <c r="O110" i="58"/>
  <c r="K110" i="58"/>
  <c r="G110" i="58"/>
  <c r="S109" i="58"/>
  <c r="O109" i="58"/>
  <c r="K109" i="58"/>
  <c r="G109" i="58"/>
  <c r="S108" i="58"/>
  <c r="O108" i="58"/>
  <c r="K108" i="58"/>
  <c r="G108" i="58"/>
  <c r="S107" i="58"/>
  <c r="O107" i="58"/>
  <c r="K107" i="58"/>
  <c r="G107" i="58"/>
  <c r="S106" i="58"/>
  <c r="O106" i="58"/>
  <c r="K106" i="58"/>
  <c r="G106" i="58"/>
  <c r="S105" i="58"/>
  <c r="O105" i="58"/>
  <c r="K105" i="58"/>
  <c r="G105" i="58"/>
  <c r="S104" i="58"/>
  <c r="O104" i="58"/>
  <c r="O103" i="58" s="1"/>
  <c r="K104" i="58"/>
  <c r="K103" i="58" s="1"/>
  <c r="G104" i="58"/>
  <c r="G103" i="58" s="1"/>
  <c r="S103" i="58"/>
  <c r="S102" i="58" s="1"/>
  <c r="S100" i="58"/>
  <c r="O100" i="58"/>
  <c r="K100" i="58"/>
  <c r="G100" i="58"/>
  <c r="S99" i="58"/>
  <c r="O99" i="58"/>
  <c r="K99" i="58"/>
  <c r="G99" i="58"/>
  <c r="S98" i="58"/>
  <c r="O98" i="58"/>
  <c r="K98" i="58"/>
  <c r="G98" i="58"/>
  <c r="S97" i="58"/>
  <c r="O97" i="58"/>
  <c r="K97" i="58"/>
  <c r="G97" i="58"/>
  <c r="S96" i="58"/>
  <c r="O96" i="58"/>
  <c r="K96" i="58"/>
  <c r="G96" i="58"/>
  <c r="S95" i="58"/>
  <c r="O95" i="58"/>
  <c r="K95" i="58"/>
  <c r="G95" i="58"/>
  <c r="S94" i="58"/>
  <c r="O94" i="58"/>
  <c r="K94" i="58"/>
  <c r="G94" i="58"/>
  <c r="S93" i="58"/>
  <c r="O93" i="58"/>
  <c r="K93" i="58"/>
  <c r="G93" i="58"/>
  <c r="S92" i="58"/>
  <c r="O92" i="58"/>
  <c r="K92" i="58"/>
  <c r="G92" i="58"/>
  <c r="S91" i="58"/>
  <c r="O91" i="58"/>
  <c r="K91" i="58"/>
  <c r="G91" i="58"/>
  <c r="S90" i="58"/>
  <c r="O90" i="58"/>
  <c r="K90" i="58"/>
  <c r="G90" i="58"/>
  <c r="S89" i="58"/>
  <c r="O89" i="58"/>
  <c r="O88" i="58" s="1"/>
  <c r="K89" i="58"/>
  <c r="K88" i="58" s="1"/>
  <c r="G89" i="58"/>
  <c r="S88" i="58"/>
  <c r="G88" i="58"/>
  <c r="S86" i="58"/>
  <c r="O86" i="58"/>
  <c r="K86" i="58"/>
  <c r="G86" i="58"/>
  <c r="S85" i="58"/>
  <c r="O85" i="58"/>
  <c r="K85" i="58"/>
  <c r="G85" i="58"/>
  <c r="S84" i="58"/>
  <c r="O84" i="58"/>
  <c r="K84" i="58"/>
  <c r="G84" i="58"/>
  <c r="S83" i="58"/>
  <c r="O83" i="58"/>
  <c r="K83" i="58"/>
  <c r="G83" i="58"/>
  <c r="S82" i="58"/>
  <c r="O82" i="58"/>
  <c r="K82" i="58"/>
  <c r="G82" i="58"/>
  <c r="S81" i="58"/>
  <c r="O81" i="58"/>
  <c r="K81" i="58"/>
  <c r="G81" i="58"/>
  <c r="S80" i="58"/>
  <c r="O80" i="58"/>
  <c r="K80" i="58"/>
  <c r="G80" i="58"/>
  <c r="S79" i="58"/>
  <c r="O79" i="58"/>
  <c r="K79" i="58"/>
  <c r="G79" i="58"/>
  <c r="S78" i="58"/>
  <c r="O78" i="58"/>
  <c r="K78" i="58"/>
  <c r="G78" i="58"/>
  <c r="S77" i="58"/>
  <c r="O77" i="58"/>
  <c r="K77" i="58"/>
  <c r="G77" i="58"/>
  <c r="S76" i="58"/>
  <c r="O76" i="58"/>
  <c r="K76" i="58"/>
  <c r="G76" i="58"/>
  <c r="S75" i="58"/>
  <c r="O75" i="58"/>
  <c r="K75" i="58"/>
  <c r="K74" i="58" s="1"/>
  <c r="K73" i="58" s="1"/>
  <c r="G75" i="58"/>
  <c r="G74" i="58" s="1"/>
  <c r="G73" i="58" s="1"/>
  <c r="S74" i="58"/>
  <c r="O74" i="58"/>
  <c r="S73" i="58"/>
  <c r="O73" i="58"/>
  <c r="S71" i="58"/>
  <c r="O71" i="58"/>
  <c r="K71" i="58"/>
  <c r="G71" i="58"/>
  <c r="S70" i="58"/>
  <c r="O70" i="58"/>
  <c r="K70" i="58"/>
  <c r="G70" i="58"/>
  <c r="S69" i="58"/>
  <c r="O69" i="58"/>
  <c r="K69" i="58"/>
  <c r="G69" i="58"/>
  <c r="S68" i="58"/>
  <c r="O68" i="58"/>
  <c r="K68" i="58"/>
  <c r="G68" i="58"/>
  <c r="S67" i="58"/>
  <c r="O67" i="58"/>
  <c r="K67" i="58"/>
  <c r="G67" i="58"/>
  <c r="S66" i="58"/>
  <c r="O66" i="58"/>
  <c r="O65" i="58" s="1"/>
  <c r="K66" i="58"/>
  <c r="G66" i="58"/>
  <c r="G65" i="58" s="1"/>
  <c r="S65" i="58"/>
  <c r="K65" i="58"/>
  <c r="S64" i="58"/>
  <c r="O64" i="58"/>
  <c r="K64" i="58"/>
  <c r="G64" i="58"/>
  <c r="S63" i="58"/>
  <c r="O63" i="58"/>
  <c r="K63" i="58"/>
  <c r="G63" i="58"/>
  <c r="S62" i="58"/>
  <c r="O62" i="58"/>
  <c r="K62" i="58"/>
  <c r="G62" i="58"/>
  <c r="S61" i="58"/>
  <c r="O61" i="58"/>
  <c r="K61" i="58"/>
  <c r="G61" i="58"/>
  <c r="S60" i="58"/>
  <c r="O60" i="58"/>
  <c r="K60" i="58"/>
  <c r="G60" i="58"/>
  <c r="S59" i="58"/>
  <c r="O59" i="58"/>
  <c r="K59" i="58"/>
  <c r="G59" i="58"/>
  <c r="S58" i="58"/>
  <c r="O58" i="58"/>
  <c r="K58" i="58"/>
  <c r="G58" i="58"/>
  <c r="S57" i="58"/>
  <c r="O57" i="58"/>
  <c r="K57" i="58"/>
  <c r="G57" i="58"/>
  <c r="S56" i="58"/>
  <c r="O56" i="58"/>
  <c r="K56" i="58"/>
  <c r="G56" i="58"/>
  <c r="S55" i="58"/>
  <c r="O55" i="58"/>
  <c r="K55" i="58"/>
  <c r="G55" i="58"/>
  <c r="S54" i="58"/>
  <c r="O54" i="58"/>
  <c r="K54" i="58"/>
  <c r="G54" i="58"/>
  <c r="S53" i="58"/>
  <c r="O53" i="58"/>
  <c r="K53" i="58"/>
  <c r="G53" i="58"/>
  <c r="S52" i="58"/>
  <c r="S51" i="58" s="1"/>
  <c r="G52" i="58"/>
  <c r="G51" i="58" s="1"/>
  <c r="S50" i="58"/>
  <c r="O50" i="58"/>
  <c r="K50" i="58"/>
  <c r="G50" i="58"/>
  <c r="S49" i="58"/>
  <c r="O49" i="58"/>
  <c r="K49" i="58"/>
  <c r="G49" i="58"/>
  <c r="S48" i="58"/>
  <c r="O48" i="58"/>
  <c r="K48" i="58"/>
  <c r="G48" i="58"/>
  <c r="S47" i="58"/>
  <c r="O47" i="58"/>
  <c r="K47" i="58"/>
  <c r="G47" i="58"/>
  <c r="S46" i="58"/>
  <c r="O46" i="58"/>
  <c r="K46" i="58"/>
  <c r="G46" i="58"/>
  <c r="S45" i="58"/>
  <c r="O45" i="58"/>
  <c r="K45" i="58"/>
  <c r="K44" i="58" s="1"/>
  <c r="G45" i="58"/>
  <c r="G44" i="58" s="1"/>
  <c r="S44" i="58"/>
  <c r="O44" i="58"/>
  <c r="S43" i="58"/>
  <c r="O43" i="58"/>
  <c r="K43" i="58"/>
  <c r="G43" i="58"/>
  <c r="S42" i="58"/>
  <c r="O42" i="58"/>
  <c r="K42" i="58"/>
  <c r="G42" i="58"/>
  <c r="S41" i="58"/>
  <c r="O41" i="58"/>
  <c r="K41" i="58"/>
  <c r="G41" i="58"/>
  <c r="S40" i="58"/>
  <c r="O40" i="58"/>
  <c r="K40" i="58"/>
  <c r="G40" i="58"/>
  <c r="S39" i="58"/>
  <c r="O39" i="58"/>
  <c r="K39" i="58"/>
  <c r="G39" i="58"/>
  <c r="S38" i="58"/>
  <c r="O38" i="58"/>
  <c r="K38" i="58"/>
  <c r="G38" i="58"/>
  <c r="S37" i="58"/>
  <c r="O37" i="58"/>
  <c r="K37" i="58"/>
  <c r="G37" i="58"/>
  <c r="S36" i="58"/>
  <c r="O36" i="58"/>
  <c r="K36" i="58"/>
  <c r="G36" i="58"/>
  <c r="S35" i="58"/>
  <c r="O35" i="58"/>
  <c r="K35" i="58"/>
  <c r="G35" i="58"/>
  <c r="S34" i="58"/>
  <c r="O34" i="58"/>
  <c r="K34" i="58"/>
  <c r="G34" i="58"/>
  <c r="S33" i="58"/>
  <c r="O33" i="58"/>
  <c r="K33" i="58"/>
  <c r="G33" i="58"/>
  <c r="S32" i="58"/>
  <c r="O32" i="58"/>
  <c r="O31" i="58" s="1"/>
  <c r="K32" i="58"/>
  <c r="G32" i="58"/>
  <c r="G31" i="58" s="1"/>
  <c r="G30" i="58" s="1"/>
  <c r="S31" i="58"/>
  <c r="S30" i="58" s="1"/>
  <c r="S29" i="58"/>
  <c r="O29" i="58"/>
  <c r="K29" i="58"/>
  <c r="G29" i="58"/>
  <c r="S28" i="58"/>
  <c r="O28" i="58"/>
  <c r="K28" i="58"/>
  <c r="G28" i="58"/>
  <c r="S27" i="58"/>
  <c r="O27" i="58"/>
  <c r="K27" i="58"/>
  <c r="G27" i="58"/>
  <c r="S26" i="58"/>
  <c r="O26" i="58"/>
  <c r="K26" i="58"/>
  <c r="G26" i="58"/>
  <c r="S25" i="58"/>
  <c r="O25" i="58"/>
  <c r="K25" i="58"/>
  <c r="G25" i="58"/>
  <c r="S24" i="58"/>
  <c r="O24" i="58"/>
  <c r="K24" i="58"/>
  <c r="K23" i="58" s="1"/>
  <c r="G24" i="58"/>
  <c r="G23" i="58" s="1"/>
  <c r="S23" i="58"/>
  <c r="O23" i="58"/>
  <c r="S22" i="58"/>
  <c r="O22" i="58"/>
  <c r="K22" i="58"/>
  <c r="G22" i="58"/>
  <c r="S21" i="58"/>
  <c r="O21" i="58"/>
  <c r="K21" i="58"/>
  <c r="G21" i="58"/>
  <c r="S20" i="58"/>
  <c r="O20" i="58"/>
  <c r="K20" i="58"/>
  <c r="G20" i="58"/>
  <c r="S19" i="58"/>
  <c r="O19" i="58"/>
  <c r="K19" i="58"/>
  <c r="G19" i="58"/>
  <c r="S18" i="58"/>
  <c r="O18" i="58"/>
  <c r="K18" i="58"/>
  <c r="G18" i="58"/>
  <c r="S17" i="58"/>
  <c r="O17" i="58"/>
  <c r="K17" i="58"/>
  <c r="G17" i="58"/>
  <c r="S16" i="58"/>
  <c r="O16" i="58"/>
  <c r="K16" i="58"/>
  <c r="G16" i="58"/>
  <c r="S15" i="58"/>
  <c r="O15" i="58"/>
  <c r="K15" i="58"/>
  <c r="G15" i="58"/>
  <c r="S14" i="58"/>
  <c r="O14" i="58"/>
  <c r="K14" i="58"/>
  <c r="G14" i="58"/>
  <c r="S13" i="58"/>
  <c r="O13" i="58"/>
  <c r="K13" i="58"/>
  <c r="G13" i="58"/>
  <c r="S12" i="58"/>
  <c r="O12" i="58"/>
  <c r="K12" i="58"/>
  <c r="G12" i="58"/>
  <c r="S11" i="58"/>
  <c r="O11" i="58"/>
  <c r="K11" i="58"/>
  <c r="G11" i="58"/>
  <c r="G10" i="58" s="1"/>
  <c r="G9" i="58" s="1"/>
  <c r="S10" i="58"/>
  <c r="S9" i="58" s="1"/>
  <c r="O10" i="58"/>
  <c r="G8" i="59" l="1"/>
  <c r="G132" i="59"/>
  <c r="O44" i="59"/>
  <c r="O30" i="59" s="1"/>
  <c r="O8" i="59" s="1"/>
  <c r="O7" i="59" s="1"/>
  <c r="K10" i="59"/>
  <c r="K9" i="59" s="1"/>
  <c r="K8" i="59" s="1"/>
  <c r="K132" i="59"/>
  <c r="O106" i="60"/>
  <c r="O110" i="60"/>
  <c r="O114" i="60"/>
  <c r="O137" i="60"/>
  <c r="O141" i="60"/>
  <c r="O145" i="60"/>
  <c r="S8" i="58"/>
  <c r="O52" i="58"/>
  <c r="O51" i="58" s="1"/>
  <c r="K31" i="58"/>
  <c r="S132" i="58"/>
  <c r="K149" i="58"/>
  <c r="K135" i="58" s="1"/>
  <c r="K132" i="58" s="1"/>
  <c r="O9" i="58"/>
  <c r="O8" i="58" s="1"/>
  <c r="O7" i="58" s="1"/>
  <c r="O30" i="58"/>
  <c r="K52" i="58"/>
  <c r="K51" i="58" s="1"/>
  <c r="K102" i="58"/>
  <c r="G132" i="58"/>
  <c r="O102" i="58"/>
  <c r="O132" i="58"/>
  <c r="S7" i="59"/>
  <c r="K105" i="60"/>
  <c r="K109" i="60"/>
  <c r="K104" i="60"/>
  <c r="K108" i="60"/>
  <c r="K30" i="58"/>
  <c r="G102" i="58"/>
  <c r="G8" i="58"/>
  <c r="G7" i="58" s="1"/>
  <c r="K107" i="60"/>
  <c r="O104" i="60"/>
  <c r="O108" i="60"/>
  <c r="O112" i="60"/>
  <c r="K10" i="58"/>
  <c r="K9" i="58" s="1"/>
  <c r="K8" i="58" s="1"/>
  <c r="K106" i="60"/>
  <c r="K110" i="60"/>
  <c r="O107" i="60"/>
  <c r="O111" i="60"/>
  <c r="O115" i="60"/>
  <c r="O105" i="60"/>
  <c r="O109" i="60"/>
  <c r="O113" i="60"/>
  <c r="K35" i="60"/>
  <c r="K39" i="60"/>
  <c r="O118" i="60"/>
  <c r="O122" i="60"/>
  <c r="O126" i="60"/>
  <c r="O134" i="60"/>
  <c r="K13" i="60"/>
  <c r="K17" i="60"/>
  <c r="K21" i="60"/>
  <c r="K75" i="60"/>
  <c r="K79" i="60"/>
  <c r="K83" i="60"/>
  <c r="K90" i="60"/>
  <c r="K94" i="60"/>
  <c r="K98" i="60"/>
  <c r="K113" i="60"/>
  <c r="K133" i="60"/>
  <c r="O25" i="60"/>
  <c r="O32" i="60"/>
  <c r="O36" i="60"/>
  <c r="O40" i="60"/>
  <c r="O48" i="60"/>
  <c r="O54" i="60"/>
  <c r="O58" i="60"/>
  <c r="O62" i="60"/>
  <c r="O68" i="60"/>
  <c r="O78" i="60"/>
  <c r="O82" i="60"/>
  <c r="O86" i="60"/>
  <c r="O90" i="60"/>
  <c r="O94" i="60"/>
  <c r="O98" i="60"/>
  <c r="G21" i="60"/>
  <c r="G17" i="60"/>
  <c r="G13" i="60"/>
  <c r="G78" i="60"/>
  <c r="G82" i="60"/>
  <c r="G86" i="60"/>
  <c r="G92" i="60"/>
  <c r="G96" i="60"/>
  <c r="G100" i="60"/>
  <c r="G107" i="60"/>
  <c r="G111" i="60"/>
  <c r="G115" i="60"/>
  <c r="G120" i="60"/>
  <c r="G124" i="60"/>
  <c r="G128" i="60"/>
  <c r="G137" i="60"/>
  <c r="G22" i="60"/>
  <c r="G18" i="60"/>
  <c r="G14" i="60"/>
  <c r="O153" i="60"/>
  <c r="O157" i="60"/>
  <c r="O161" i="60"/>
  <c r="S13" i="60"/>
  <c r="S17" i="60"/>
  <c r="S21" i="60"/>
  <c r="S24" i="60"/>
  <c r="S28" i="60"/>
  <c r="S77" i="60"/>
  <c r="S81" i="60"/>
  <c r="S85" i="60"/>
  <c r="S134" i="60"/>
  <c r="S153" i="60"/>
  <c r="S157" i="60"/>
  <c r="S161" i="60"/>
  <c r="G15" i="60"/>
  <c r="G19" i="60"/>
  <c r="G20" i="60"/>
  <c r="G16" i="60"/>
  <c r="G141" i="60"/>
  <c r="G145" i="60"/>
  <c r="G150" i="60"/>
  <c r="G154" i="60"/>
  <c r="G158" i="60"/>
  <c r="G162" i="60"/>
  <c r="K24" i="60"/>
  <c r="K28" i="60"/>
  <c r="K47" i="60"/>
  <c r="K66" i="60"/>
  <c r="K70" i="60"/>
  <c r="K77" i="60"/>
  <c r="K81" i="60"/>
  <c r="K85" i="60"/>
  <c r="S26" i="60"/>
  <c r="S34" i="60"/>
  <c r="S38" i="60"/>
  <c r="S42" i="60"/>
  <c r="S47" i="60"/>
  <c r="S55" i="60"/>
  <c r="S59" i="60"/>
  <c r="S63" i="60"/>
  <c r="S66" i="60"/>
  <c r="S70" i="60"/>
  <c r="S75" i="60"/>
  <c r="S79" i="60"/>
  <c r="S83" i="60"/>
  <c r="S92" i="60"/>
  <c r="S96" i="60"/>
  <c r="S107" i="60"/>
  <c r="S111" i="60"/>
  <c r="S115" i="60"/>
  <c r="S118" i="60"/>
  <c r="S122" i="60"/>
  <c r="S126" i="60"/>
  <c r="G12" i="60"/>
  <c r="K27" i="60"/>
  <c r="K76" i="60"/>
  <c r="K80" i="60"/>
  <c r="K84" i="60"/>
  <c r="K137" i="60"/>
  <c r="K141" i="60"/>
  <c r="K145" i="60"/>
  <c r="K153" i="60"/>
  <c r="K157" i="60"/>
  <c r="K161" i="60"/>
  <c r="O13" i="60"/>
  <c r="O17" i="60"/>
  <c r="O21" i="60"/>
  <c r="S25" i="60"/>
  <c r="S29" i="60"/>
  <c r="S33" i="60"/>
  <c r="S37" i="60"/>
  <c r="S41" i="60"/>
  <c r="S46" i="60"/>
  <c r="S50" i="60"/>
  <c r="S69" i="60"/>
  <c r="S78" i="60"/>
  <c r="S82" i="60"/>
  <c r="S86" i="60"/>
  <c r="S91" i="60"/>
  <c r="S95" i="60"/>
  <c r="S99" i="60"/>
  <c r="S106" i="60"/>
  <c r="S110" i="60"/>
  <c r="S114" i="60"/>
  <c r="S138" i="60"/>
  <c r="S142" i="60"/>
  <c r="S146" i="60"/>
  <c r="S150" i="60"/>
  <c r="S154" i="60"/>
  <c r="S158" i="60"/>
  <c r="S162" i="60"/>
  <c r="G75" i="60"/>
  <c r="G79" i="60"/>
  <c r="G83" i="60"/>
  <c r="G89" i="60"/>
  <c r="G93" i="60"/>
  <c r="G97" i="60"/>
  <c r="G104" i="60"/>
  <c r="G108" i="60"/>
  <c r="G112" i="60"/>
  <c r="G117" i="60"/>
  <c r="G121" i="60"/>
  <c r="G125" i="60"/>
  <c r="G129" i="60"/>
  <c r="G138" i="60"/>
  <c r="G142" i="60"/>
  <c r="G146" i="60"/>
  <c r="G151" i="60"/>
  <c r="G155" i="60"/>
  <c r="G159" i="60"/>
  <c r="K12" i="60"/>
  <c r="K16" i="60"/>
  <c r="K20" i="60"/>
  <c r="K40" i="60"/>
  <c r="K48" i="60"/>
  <c r="K56" i="60"/>
  <c r="K60" i="60"/>
  <c r="K64" i="60"/>
  <c r="K67" i="60"/>
  <c r="K71" i="60"/>
  <c r="K78" i="60"/>
  <c r="K82" i="60"/>
  <c r="K86" i="60"/>
  <c r="K89" i="60"/>
  <c r="K93" i="60"/>
  <c r="K97" i="60"/>
  <c r="K112" i="60"/>
  <c r="K118" i="60"/>
  <c r="K122" i="60"/>
  <c r="K126" i="60"/>
  <c r="O24" i="60"/>
  <c r="O29" i="60"/>
  <c r="O47" i="60"/>
  <c r="O53" i="60"/>
  <c r="O57" i="60"/>
  <c r="O61" i="60"/>
  <c r="O77" i="60"/>
  <c r="O81" i="60"/>
  <c r="O85" i="60"/>
  <c r="O133" i="60"/>
  <c r="O152" i="60"/>
  <c r="O156" i="60"/>
  <c r="O160" i="60"/>
  <c r="S12" i="60"/>
  <c r="S16" i="60"/>
  <c r="S20" i="60"/>
  <c r="S27" i="60"/>
  <c r="S76" i="60"/>
  <c r="S80" i="60"/>
  <c r="S84" i="60"/>
  <c r="K26" i="60"/>
  <c r="G24" i="60"/>
  <c r="G28" i="60"/>
  <c r="G34" i="60"/>
  <c r="G38" i="60"/>
  <c r="G42" i="60"/>
  <c r="G47" i="60"/>
  <c r="G53" i="60"/>
  <c r="G57" i="60"/>
  <c r="G61" i="60"/>
  <c r="G66" i="60"/>
  <c r="G70" i="60"/>
  <c r="K25" i="60"/>
  <c r="K29" i="60"/>
  <c r="K32" i="60"/>
  <c r="K36" i="60"/>
  <c r="K55" i="60"/>
  <c r="K63" i="60"/>
  <c r="S58" i="60"/>
  <c r="S100" i="60"/>
  <c r="S121" i="60"/>
  <c r="S125" i="60"/>
  <c r="S129" i="60"/>
  <c r="G77" i="60"/>
  <c r="G81" i="60"/>
  <c r="G85" i="60"/>
  <c r="G91" i="60"/>
  <c r="G95" i="60"/>
  <c r="G99" i="60"/>
  <c r="G106" i="60"/>
  <c r="G110" i="60"/>
  <c r="G114" i="60"/>
  <c r="G119" i="60"/>
  <c r="G123" i="60"/>
  <c r="G127" i="60"/>
  <c r="G134" i="60"/>
  <c r="G140" i="60"/>
  <c r="G144" i="60"/>
  <c r="G148" i="60"/>
  <c r="G153" i="60"/>
  <c r="G157" i="60"/>
  <c r="G161" i="60"/>
  <c r="K15" i="60"/>
  <c r="K19" i="60"/>
  <c r="K34" i="60"/>
  <c r="K38" i="60"/>
  <c r="K42" i="60"/>
  <c r="K46" i="60"/>
  <c r="K50" i="60"/>
  <c r="K54" i="60"/>
  <c r="K58" i="60"/>
  <c r="K62" i="60"/>
  <c r="K69" i="60"/>
  <c r="K92" i="60"/>
  <c r="K96" i="60"/>
  <c r="K100" i="60"/>
  <c r="K111" i="60"/>
  <c r="K115" i="60"/>
  <c r="K117" i="60"/>
  <c r="K121" i="60"/>
  <c r="K125" i="60"/>
  <c r="K129" i="60"/>
  <c r="K138" i="60"/>
  <c r="K142" i="60"/>
  <c r="K146" i="60"/>
  <c r="K150" i="60"/>
  <c r="K154" i="60"/>
  <c r="K158" i="60"/>
  <c r="K162" i="60"/>
  <c r="O14" i="60"/>
  <c r="O18" i="60"/>
  <c r="O22" i="60"/>
  <c r="O28" i="60"/>
  <c r="O76" i="60"/>
  <c r="O80" i="60"/>
  <c r="O84" i="60"/>
  <c r="S105" i="60"/>
  <c r="S109" i="60"/>
  <c r="S113" i="60"/>
  <c r="S137" i="60"/>
  <c r="S141" i="60"/>
  <c r="S145" i="60"/>
  <c r="K43" i="60"/>
  <c r="K59" i="60"/>
  <c r="O35" i="60"/>
  <c r="O39" i="60"/>
  <c r="O43" i="60"/>
  <c r="O67" i="60"/>
  <c r="O71" i="60"/>
  <c r="O140" i="60"/>
  <c r="O144" i="60"/>
  <c r="O148" i="60"/>
  <c r="S54" i="60"/>
  <c r="S62" i="60"/>
  <c r="S117" i="60"/>
  <c r="G76" i="60"/>
  <c r="G80" i="60"/>
  <c r="G84" i="60"/>
  <c r="G90" i="60"/>
  <c r="G94" i="60"/>
  <c r="G98" i="60"/>
  <c r="G105" i="60"/>
  <c r="G109" i="60"/>
  <c r="G113" i="60"/>
  <c r="G118" i="60"/>
  <c r="G122" i="60"/>
  <c r="G126" i="60"/>
  <c r="G133" i="60"/>
  <c r="G139" i="60"/>
  <c r="G143" i="60"/>
  <c r="G147" i="60"/>
  <c r="G152" i="60"/>
  <c r="G156" i="60"/>
  <c r="G160" i="60"/>
  <c r="K14" i="60"/>
  <c r="K18" i="60"/>
  <c r="K22" i="60"/>
  <c r="K33" i="60"/>
  <c r="K37" i="60"/>
  <c r="K41" i="60"/>
  <c r="K45" i="60"/>
  <c r="K49" i="60"/>
  <c r="K53" i="60"/>
  <c r="K57" i="60"/>
  <c r="K61" i="60"/>
  <c r="K68" i="60"/>
  <c r="K91" i="60"/>
  <c r="K95" i="60"/>
  <c r="K99" i="60"/>
  <c r="K114" i="60"/>
  <c r="K134" i="60"/>
  <c r="O26" i="60"/>
  <c r="O27" i="60"/>
  <c r="O75" i="60"/>
  <c r="O79" i="60"/>
  <c r="O83" i="60"/>
  <c r="O91" i="60"/>
  <c r="O95" i="60"/>
  <c r="O99" i="60"/>
  <c r="O119" i="60"/>
  <c r="O123" i="60"/>
  <c r="O127" i="60"/>
  <c r="S104" i="60"/>
  <c r="S108" i="60"/>
  <c r="S112" i="60"/>
  <c r="S133" i="60"/>
  <c r="K120" i="60"/>
  <c r="K124" i="60"/>
  <c r="K128" i="60"/>
  <c r="K140" i="60"/>
  <c r="K144" i="60"/>
  <c r="K148" i="60"/>
  <c r="K152" i="60"/>
  <c r="K156" i="60"/>
  <c r="K160" i="60"/>
  <c r="O12" i="60"/>
  <c r="O16" i="60"/>
  <c r="O20" i="60"/>
  <c r="O34" i="60"/>
  <c r="O38" i="60"/>
  <c r="O42" i="60"/>
  <c r="O46" i="60"/>
  <c r="O50" i="60"/>
  <c r="O56" i="60"/>
  <c r="O60" i="60"/>
  <c r="O64" i="60"/>
  <c r="O66" i="60"/>
  <c r="O70" i="60"/>
  <c r="O89" i="60"/>
  <c r="O93" i="60"/>
  <c r="O97" i="60"/>
  <c r="O117" i="60"/>
  <c r="O121" i="60"/>
  <c r="O125" i="60"/>
  <c r="O129" i="60"/>
  <c r="O139" i="60"/>
  <c r="O143" i="60"/>
  <c r="O147" i="60"/>
  <c r="O151" i="60"/>
  <c r="O155" i="60"/>
  <c r="O159" i="60"/>
  <c r="S11" i="60"/>
  <c r="S15" i="60"/>
  <c r="S19" i="60"/>
  <c r="S32" i="60"/>
  <c r="S36" i="60"/>
  <c r="S40" i="60"/>
  <c r="S45" i="60"/>
  <c r="S49" i="60"/>
  <c r="S53" i="60"/>
  <c r="S57" i="60"/>
  <c r="S61" i="60"/>
  <c r="S68" i="60"/>
  <c r="S90" i="60"/>
  <c r="S94" i="60"/>
  <c r="S98" i="60"/>
  <c r="S120" i="60"/>
  <c r="S124" i="60"/>
  <c r="S128" i="60"/>
  <c r="S140" i="60"/>
  <c r="S144" i="60"/>
  <c r="S148" i="60"/>
  <c r="S152" i="60"/>
  <c r="S156" i="60"/>
  <c r="S160" i="60"/>
  <c r="K119" i="60"/>
  <c r="K123" i="60"/>
  <c r="K127" i="60"/>
  <c r="K139" i="60"/>
  <c r="K143" i="60"/>
  <c r="K147" i="60"/>
  <c r="K151" i="60"/>
  <c r="K155" i="60"/>
  <c r="K159" i="60"/>
  <c r="O11" i="60"/>
  <c r="O15" i="60"/>
  <c r="O19" i="60"/>
  <c r="O33" i="60"/>
  <c r="O37" i="60"/>
  <c r="O41" i="60"/>
  <c r="O45" i="60"/>
  <c r="O49" i="60"/>
  <c r="O55" i="60"/>
  <c r="O59" i="60"/>
  <c r="O63" i="60"/>
  <c r="O69" i="60"/>
  <c r="O92" i="60"/>
  <c r="O96" i="60"/>
  <c r="O100" i="60"/>
  <c r="O120" i="60"/>
  <c r="O124" i="60"/>
  <c r="O128" i="60"/>
  <c r="O138" i="60"/>
  <c r="O142" i="60"/>
  <c r="O146" i="60"/>
  <c r="O150" i="60"/>
  <c r="O154" i="60"/>
  <c r="O158" i="60"/>
  <c r="O162" i="60"/>
  <c r="S14" i="60"/>
  <c r="S18" i="60"/>
  <c r="S22" i="60"/>
  <c r="S35" i="60"/>
  <c r="S39" i="60"/>
  <c r="S43" i="60"/>
  <c r="S48" i="60"/>
  <c r="S56" i="60"/>
  <c r="S60" i="60"/>
  <c r="S64" i="60"/>
  <c r="S67" i="60"/>
  <c r="S71" i="60"/>
  <c r="S89" i="60"/>
  <c r="S93" i="60"/>
  <c r="S97" i="60"/>
  <c r="S119" i="60"/>
  <c r="S123" i="60"/>
  <c r="S127" i="60"/>
  <c r="S139" i="60"/>
  <c r="S143" i="60"/>
  <c r="S147" i="60"/>
  <c r="S151" i="60"/>
  <c r="S155" i="60"/>
  <c r="S159" i="60"/>
  <c r="K11" i="60"/>
  <c r="G27" i="60"/>
  <c r="G33" i="60"/>
  <c r="G37" i="60"/>
  <c r="G41" i="60"/>
  <c r="G46" i="60"/>
  <c r="G50" i="60"/>
  <c r="G56" i="60"/>
  <c r="G60" i="60"/>
  <c r="G64" i="60"/>
  <c r="G69" i="60"/>
  <c r="G26" i="60"/>
  <c r="G32" i="60"/>
  <c r="G36" i="60"/>
  <c r="G40" i="60"/>
  <c r="G45" i="60"/>
  <c r="G49" i="60"/>
  <c r="G55" i="60"/>
  <c r="G59" i="60"/>
  <c r="G63" i="60"/>
  <c r="G68" i="60"/>
  <c r="G25" i="60"/>
  <c r="G29" i="60"/>
  <c r="G35" i="60"/>
  <c r="G39" i="60"/>
  <c r="G43" i="60"/>
  <c r="G48" i="60"/>
  <c r="G54" i="60"/>
  <c r="G58" i="60"/>
  <c r="G62" i="60"/>
  <c r="G67" i="60"/>
  <c r="G71" i="60"/>
  <c r="F35" i="65"/>
  <c r="E35" i="65"/>
  <c r="D35" i="65"/>
  <c r="C35" i="65"/>
  <c r="G32" i="65"/>
  <c r="S32" i="65"/>
  <c r="O32" i="65"/>
  <c r="K32" i="65"/>
  <c r="S31" i="65"/>
  <c r="O31" i="65"/>
  <c r="K31" i="65"/>
  <c r="G31" i="65"/>
  <c r="S30" i="65"/>
  <c r="S29" i="65" s="1"/>
  <c r="O30" i="65"/>
  <c r="O29" i="65" s="1"/>
  <c r="K30" i="65"/>
  <c r="K29" i="65" s="1"/>
  <c r="G30" i="65"/>
  <c r="G29" i="65" s="1"/>
  <c r="S28" i="65"/>
  <c r="O28" i="65"/>
  <c r="K28" i="65"/>
  <c r="G28" i="65"/>
  <c r="S27" i="65"/>
  <c r="O27" i="65"/>
  <c r="K27" i="65"/>
  <c r="G27" i="65"/>
  <c r="S26" i="65"/>
  <c r="O26" i="65"/>
  <c r="K26" i="65"/>
  <c r="G26" i="65"/>
  <c r="S25" i="65"/>
  <c r="O25" i="65"/>
  <c r="K25" i="65"/>
  <c r="G25" i="65"/>
  <c r="S24" i="65"/>
  <c r="O24" i="65"/>
  <c r="K24" i="65"/>
  <c r="G24" i="65"/>
  <c r="S23" i="65"/>
  <c r="S22" i="65" s="1"/>
  <c r="O23" i="65"/>
  <c r="K23" i="65"/>
  <c r="K22" i="65" s="1"/>
  <c r="G23" i="65"/>
  <c r="G22" i="65" s="1"/>
  <c r="S21" i="65"/>
  <c r="O21" i="65"/>
  <c r="K21" i="65"/>
  <c r="G21" i="65"/>
  <c r="S20" i="65"/>
  <c r="O20" i="65"/>
  <c r="K20" i="65"/>
  <c r="G20" i="65"/>
  <c r="S19" i="65"/>
  <c r="O19" i="65"/>
  <c r="K19" i="65"/>
  <c r="G19" i="65"/>
  <c r="S18" i="65"/>
  <c r="O18" i="65"/>
  <c r="K18" i="65"/>
  <c r="G18" i="65"/>
  <c r="S17" i="65"/>
  <c r="O17" i="65"/>
  <c r="K17" i="65"/>
  <c r="G17" i="65"/>
  <c r="S16" i="65"/>
  <c r="O16" i="65"/>
  <c r="K16" i="65"/>
  <c r="G16" i="65"/>
  <c r="S15" i="65"/>
  <c r="O15" i="65"/>
  <c r="K15" i="65"/>
  <c r="G15" i="65"/>
  <c r="S14" i="65"/>
  <c r="O14" i="65"/>
  <c r="K14" i="65"/>
  <c r="G14" i="65"/>
  <c r="S13" i="65"/>
  <c r="O13" i="65"/>
  <c r="K13" i="65"/>
  <c r="G13" i="65"/>
  <c r="S12" i="65"/>
  <c r="O12" i="65"/>
  <c r="K12" i="65"/>
  <c r="G12" i="65"/>
  <c r="S11" i="65"/>
  <c r="O11" i="65"/>
  <c r="K11" i="65"/>
  <c r="G11" i="65"/>
  <c r="S10" i="65"/>
  <c r="S9" i="65" s="1"/>
  <c r="O10" i="65"/>
  <c r="O9" i="65" s="1"/>
  <c r="K10" i="65"/>
  <c r="K9" i="65" s="1"/>
  <c r="G10" i="65"/>
  <c r="G9" i="65" s="1"/>
  <c r="K7" i="59" l="1"/>
  <c r="G7" i="59"/>
  <c r="K7" i="58"/>
  <c r="S7" i="58"/>
  <c r="K65" i="60"/>
  <c r="O103" i="60"/>
  <c r="S23" i="60"/>
  <c r="O23" i="60"/>
  <c r="S65" i="60"/>
  <c r="S88" i="60"/>
  <c r="S10" i="60"/>
  <c r="S9" i="60" s="1"/>
  <c r="O149" i="60"/>
  <c r="S44" i="60"/>
  <c r="O136" i="60"/>
  <c r="K23" i="60"/>
  <c r="O10" i="60"/>
  <c r="O9" i="60" s="1"/>
  <c r="O44" i="60"/>
  <c r="K74" i="60"/>
  <c r="K73" i="60" s="1"/>
  <c r="K103" i="60"/>
  <c r="S31" i="60"/>
  <c r="K136" i="60"/>
  <c r="K149" i="60"/>
  <c r="K88" i="60"/>
  <c r="K31" i="60"/>
  <c r="S136" i="60"/>
  <c r="S116" i="60"/>
  <c r="O52" i="60"/>
  <c r="S149" i="60"/>
  <c r="K44" i="60"/>
  <c r="S52" i="60"/>
  <c r="O31" i="60"/>
  <c r="S74" i="60"/>
  <c r="S73" i="60" s="1"/>
  <c r="O74" i="60"/>
  <c r="O73" i="60" s="1"/>
  <c r="K52" i="60"/>
  <c r="O116" i="60"/>
  <c r="G65" i="60"/>
  <c r="K10" i="60"/>
  <c r="O65" i="60"/>
  <c r="S103" i="60"/>
  <c r="O88" i="60"/>
  <c r="K116" i="60"/>
  <c r="K8" i="65"/>
  <c r="K7" i="65" s="1"/>
  <c r="G8" i="65"/>
  <c r="G7" i="65" s="1"/>
  <c r="O22" i="65"/>
  <c r="O8" i="65" s="1"/>
  <c r="O7" i="65" s="1"/>
  <c r="S8" i="65"/>
  <c r="S7" i="65" s="1"/>
  <c r="B44" i="38"/>
  <c r="O102" i="60" l="1"/>
  <c r="K51" i="60"/>
  <c r="K102" i="60"/>
  <c r="K9" i="60"/>
  <c r="O135" i="60"/>
  <c r="O132" i="60" s="1"/>
  <c r="S102" i="60"/>
  <c r="S30" i="60"/>
  <c r="S51" i="60"/>
  <c r="K30" i="60"/>
  <c r="O30" i="60"/>
  <c r="K135" i="60"/>
  <c r="K132" i="60" s="1"/>
  <c r="O51" i="60"/>
  <c r="S135" i="60"/>
  <c r="S132" i="60" s="1"/>
  <c r="C8" i="32"/>
  <c r="D8" i="32"/>
  <c r="E8" i="32"/>
  <c r="K8" i="60" l="1"/>
  <c r="S8" i="60"/>
  <c r="O8" i="60"/>
  <c r="L143" i="43"/>
  <c r="I143" i="43"/>
  <c r="F143" i="43"/>
  <c r="L6" i="43"/>
  <c r="F6" i="43"/>
  <c r="I6" i="43"/>
  <c r="D51" i="21" l="1"/>
  <c r="E51" i="21"/>
  <c r="C51" i="21"/>
  <c r="E7" i="21"/>
  <c r="D7" i="21"/>
  <c r="C7" i="21"/>
  <c r="C139" i="18" l="1"/>
  <c r="N141" i="18"/>
  <c r="M141" i="18"/>
  <c r="J141" i="18"/>
  <c r="I141" i="18"/>
  <c r="F141" i="18"/>
  <c r="E141" i="18"/>
  <c r="N140" i="18"/>
  <c r="M140" i="18"/>
  <c r="L140" i="18"/>
  <c r="K140" i="18"/>
  <c r="J140" i="18"/>
  <c r="I140" i="18"/>
  <c r="H140" i="18"/>
  <c r="G140" i="18"/>
  <c r="F140" i="18"/>
  <c r="E140" i="18"/>
  <c r="D140" i="18"/>
  <c r="C140" i="18"/>
  <c r="N139" i="18"/>
  <c r="M139" i="18"/>
  <c r="L139" i="18"/>
  <c r="L141" i="18" s="1"/>
  <c r="K139" i="18"/>
  <c r="K141" i="18" s="1"/>
  <c r="J139" i="18"/>
  <c r="I139" i="18"/>
  <c r="H139" i="18"/>
  <c r="H141" i="18" s="1"/>
  <c r="G139" i="18"/>
  <c r="G141" i="18" s="1"/>
  <c r="F139" i="18"/>
  <c r="E139" i="18"/>
  <c r="D139" i="18"/>
  <c r="D141" i="18" s="1"/>
  <c r="C141" i="18"/>
  <c r="O137" i="18"/>
  <c r="O136" i="18"/>
  <c r="O135" i="18"/>
  <c r="N135" i="18"/>
  <c r="M135" i="18"/>
  <c r="L135" i="18"/>
  <c r="K135" i="18"/>
  <c r="J135" i="18"/>
  <c r="I135" i="18"/>
  <c r="H135" i="18"/>
  <c r="G135" i="18"/>
  <c r="F135" i="18"/>
  <c r="E135" i="18"/>
  <c r="D135" i="18"/>
  <c r="C135" i="18"/>
  <c r="O132" i="18"/>
  <c r="O131" i="18"/>
  <c r="O130" i="18"/>
  <c r="N130" i="18"/>
  <c r="M130" i="18"/>
  <c r="L130" i="18"/>
  <c r="K130" i="18"/>
  <c r="J130" i="18"/>
  <c r="I130" i="18"/>
  <c r="H130" i="18"/>
  <c r="G130" i="18"/>
  <c r="F130" i="18"/>
  <c r="E130" i="18"/>
  <c r="D130" i="18"/>
  <c r="C130" i="18"/>
  <c r="O127" i="18"/>
  <c r="O126" i="18"/>
  <c r="O139" i="18" s="1"/>
  <c r="O141" i="18" s="1"/>
  <c r="N125" i="18"/>
  <c r="M125" i="18"/>
  <c r="L125" i="18"/>
  <c r="K125" i="18"/>
  <c r="J125" i="18"/>
  <c r="I125" i="18"/>
  <c r="H125" i="18"/>
  <c r="G125" i="18"/>
  <c r="F125" i="18"/>
  <c r="E125" i="18"/>
  <c r="D125" i="18"/>
  <c r="C125" i="18"/>
  <c r="O122" i="18"/>
  <c r="O121" i="18"/>
  <c r="O120" i="18"/>
  <c r="N120" i="18"/>
  <c r="M120" i="18"/>
  <c r="L120" i="18"/>
  <c r="K120" i="18"/>
  <c r="J120" i="18"/>
  <c r="I120" i="18"/>
  <c r="H120" i="18"/>
  <c r="G120" i="18"/>
  <c r="F120" i="18"/>
  <c r="E120" i="18"/>
  <c r="D120" i="18"/>
  <c r="C120" i="18"/>
  <c r="O117" i="18"/>
  <c r="O116" i="18"/>
  <c r="O115" i="18"/>
  <c r="N115" i="18"/>
  <c r="M115" i="18"/>
  <c r="L115" i="18"/>
  <c r="K115" i="18"/>
  <c r="J115" i="18"/>
  <c r="I115" i="18"/>
  <c r="H115" i="18"/>
  <c r="G115" i="18"/>
  <c r="F115" i="18"/>
  <c r="E115" i="18"/>
  <c r="D115" i="18"/>
  <c r="C115" i="18"/>
  <c r="O112" i="18"/>
  <c r="O140" i="18" s="1"/>
  <c r="O111" i="18"/>
  <c r="O110" i="18"/>
  <c r="N110" i="18"/>
  <c r="M110" i="18"/>
  <c r="L110" i="18"/>
  <c r="K110" i="18"/>
  <c r="J110" i="18"/>
  <c r="I110" i="18"/>
  <c r="H110" i="18"/>
  <c r="G110" i="18"/>
  <c r="F110" i="18"/>
  <c r="E110" i="18"/>
  <c r="D110" i="18"/>
  <c r="C110" i="18"/>
  <c r="N105" i="18"/>
  <c r="K105" i="18"/>
  <c r="J105" i="18"/>
  <c r="G105" i="18"/>
  <c r="F105" i="18"/>
  <c r="C105" i="18"/>
  <c r="N104" i="18"/>
  <c r="M104" i="18"/>
  <c r="L104" i="18"/>
  <c r="K104" i="18"/>
  <c r="J104" i="18"/>
  <c r="I104" i="18"/>
  <c r="H104" i="18"/>
  <c r="G104" i="18"/>
  <c r="F104" i="18"/>
  <c r="E104" i="18"/>
  <c r="D104" i="18"/>
  <c r="C104" i="18"/>
  <c r="N103" i="18"/>
  <c r="M103" i="18"/>
  <c r="M105" i="18" s="1"/>
  <c r="L103" i="18"/>
  <c r="L105" i="18" s="1"/>
  <c r="K103" i="18"/>
  <c r="J103" i="18"/>
  <c r="I103" i="18"/>
  <c r="I105" i="18" s="1"/>
  <c r="H103" i="18"/>
  <c r="H105" i="18" s="1"/>
  <c r="G103" i="18"/>
  <c r="F103" i="18"/>
  <c r="E103" i="18"/>
  <c r="E105" i="18" s="1"/>
  <c r="D103" i="18"/>
  <c r="D105" i="18" s="1"/>
  <c r="C103" i="18"/>
  <c r="O101" i="18"/>
  <c r="O100" i="18"/>
  <c r="O99" i="18"/>
  <c r="N99" i="18"/>
  <c r="M99" i="18"/>
  <c r="L99" i="18"/>
  <c r="K99" i="18"/>
  <c r="J99" i="18"/>
  <c r="I99" i="18"/>
  <c r="H99" i="18"/>
  <c r="G99" i="18"/>
  <c r="F99" i="18"/>
  <c r="E99" i="18"/>
  <c r="D99" i="18"/>
  <c r="C99" i="18"/>
  <c r="O96" i="18"/>
  <c r="O95" i="18"/>
  <c r="O94" i="18"/>
  <c r="N94" i="18"/>
  <c r="M94" i="18"/>
  <c r="L94" i="18"/>
  <c r="K94" i="18"/>
  <c r="J94" i="18"/>
  <c r="I94" i="18"/>
  <c r="H94" i="18"/>
  <c r="G94" i="18"/>
  <c r="F94" i="18"/>
  <c r="E94" i="18"/>
  <c r="D94" i="18"/>
  <c r="C94" i="18"/>
  <c r="O91" i="18"/>
  <c r="O104" i="18" s="1"/>
  <c r="O90" i="18"/>
  <c r="O89" i="18"/>
  <c r="N89" i="18"/>
  <c r="M89" i="18"/>
  <c r="L89" i="18"/>
  <c r="K89" i="18"/>
  <c r="J89" i="18"/>
  <c r="I89" i="18"/>
  <c r="H89" i="18"/>
  <c r="G89" i="18"/>
  <c r="F89" i="18"/>
  <c r="E89" i="18"/>
  <c r="D89" i="18"/>
  <c r="C89" i="18"/>
  <c r="O86" i="18"/>
  <c r="O85" i="18"/>
  <c r="O103" i="18" s="1"/>
  <c r="O105" i="18" s="1"/>
  <c r="N84" i="18"/>
  <c r="M84" i="18"/>
  <c r="L84" i="18"/>
  <c r="K84" i="18"/>
  <c r="J84" i="18"/>
  <c r="I84" i="18"/>
  <c r="H84" i="18"/>
  <c r="G84" i="18"/>
  <c r="F84" i="18"/>
  <c r="E84" i="18"/>
  <c r="D84" i="18"/>
  <c r="C84" i="18"/>
  <c r="O81" i="18"/>
  <c r="O80" i="18"/>
  <c r="O79" i="18"/>
  <c r="N79" i="18"/>
  <c r="M79" i="18"/>
  <c r="L79" i="18"/>
  <c r="K79" i="18"/>
  <c r="J79" i="18"/>
  <c r="I79" i="18"/>
  <c r="H79" i="18"/>
  <c r="G79" i="18"/>
  <c r="F79" i="18"/>
  <c r="E79" i="18"/>
  <c r="D79" i="18"/>
  <c r="C79" i="18"/>
  <c r="O76" i="18"/>
  <c r="O75" i="18"/>
  <c r="O74" i="18"/>
  <c r="N74" i="18"/>
  <c r="M74" i="18"/>
  <c r="L74" i="18"/>
  <c r="K74" i="18"/>
  <c r="J74" i="18"/>
  <c r="I74" i="18"/>
  <c r="H74" i="18"/>
  <c r="G74" i="18"/>
  <c r="F74" i="18"/>
  <c r="E74" i="18"/>
  <c r="D74" i="18"/>
  <c r="C74" i="18"/>
  <c r="M63" i="18"/>
  <c r="O63" i="18"/>
  <c r="N63" i="18"/>
  <c r="L63" i="18"/>
  <c r="K63" i="18"/>
  <c r="J63" i="18"/>
  <c r="I63" i="18"/>
  <c r="H63" i="18"/>
  <c r="G63" i="18"/>
  <c r="F63" i="18"/>
  <c r="E63" i="18"/>
  <c r="D63" i="18"/>
  <c r="O65" i="18" s="1"/>
  <c r="C63" i="18"/>
  <c r="O60" i="18"/>
  <c r="O59" i="18"/>
  <c r="O58" i="18"/>
  <c r="N58" i="18"/>
  <c r="M58" i="18"/>
  <c r="L58" i="18"/>
  <c r="K58" i="18"/>
  <c r="J58" i="18"/>
  <c r="I58" i="18"/>
  <c r="H58" i="18"/>
  <c r="G58" i="18"/>
  <c r="F58" i="18"/>
  <c r="E58" i="18"/>
  <c r="D58" i="18"/>
  <c r="C58" i="18"/>
  <c r="O55" i="18"/>
  <c r="O54" i="18"/>
  <c r="O53" i="18" s="1"/>
  <c r="N53" i="18"/>
  <c r="M53" i="18"/>
  <c r="L53" i="18"/>
  <c r="K53" i="18"/>
  <c r="J53" i="18"/>
  <c r="I53" i="18"/>
  <c r="H53" i="18"/>
  <c r="G53" i="18"/>
  <c r="F53" i="18"/>
  <c r="E53" i="18"/>
  <c r="D53" i="18"/>
  <c r="C53" i="18"/>
  <c r="O50" i="18"/>
  <c r="O49" i="18"/>
  <c r="O48" i="18" s="1"/>
  <c r="N48" i="18"/>
  <c r="M48" i="18"/>
  <c r="L48" i="18"/>
  <c r="K48" i="18"/>
  <c r="J48" i="18"/>
  <c r="I48" i="18"/>
  <c r="H48" i="18"/>
  <c r="G48" i="18"/>
  <c r="F48" i="18"/>
  <c r="E48" i="18"/>
  <c r="D48" i="18"/>
  <c r="C48" i="18"/>
  <c r="O45" i="18"/>
  <c r="O44" i="18"/>
  <c r="O43" i="18" s="1"/>
  <c r="N43" i="18"/>
  <c r="M43" i="18"/>
  <c r="L43" i="18"/>
  <c r="K43" i="18"/>
  <c r="J43" i="18"/>
  <c r="I43" i="18"/>
  <c r="H43" i="18"/>
  <c r="G43" i="18"/>
  <c r="F43" i="18"/>
  <c r="E43" i="18"/>
  <c r="D43" i="18"/>
  <c r="C43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C38" i="18"/>
  <c r="O29" i="18"/>
  <c r="O28" i="18"/>
  <c r="O27" i="18"/>
  <c r="N27" i="18"/>
  <c r="M27" i="18"/>
  <c r="L27" i="18"/>
  <c r="K27" i="18"/>
  <c r="J27" i="18"/>
  <c r="I27" i="18"/>
  <c r="H27" i="18"/>
  <c r="G27" i="18"/>
  <c r="F27" i="18"/>
  <c r="E27" i="18"/>
  <c r="D27" i="18"/>
  <c r="C27" i="18"/>
  <c r="O24" i="18"/>
  <c r="O23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C22" i="18"/>
  <c r="O19" i="18"/>
  <c r="O18" i="18"/>
  <c r="O17" i="18"/>
  <c r="N17" i="18"/>
  <c r="M17" i="18"/>
  <c r="L17" i="18"/>
  <c r="K17" i="18"/>
  <c r="J17" i="18"/>
  <c r="I17" i="18"/>
  <c r="H17" i="18"/>
  <c r="G17" i="18"/>
  <c r="F17" i="18"/>
  <c r="E17" i="18"/>
  <c r="D17" i="18"/>
  <c r="C17" i="18"/>
  <c r="O14" i="18"/>
  <c r="O13" i="18"/>
  <c r="O12" i="18"/>
  <c r="N12" i="18"/>
  <c r="M12" i="18"/>
  <c r="L12" i="18"/>
  <c r="K12" i="18"/>
  <c r="J12" i="18"/>
  <c r="I12" i="18"/>
  <c r="H12" i="18"/>
  <c r="G12" i="18"/>
  <c r="F12" i="18"/>
  <c r="E12" i="18"/>
  <c r="D12" i="18"/>
  <c r="C12" i="18"/>
  <c r="N7" i="18"/>
  <c r="M7" i="18"/>
  <c r="L7" i="18"/>
  <c r="K7" i="18"/>
  <c r="J7" i="18"/>
  <c r="I7" i="18"/>
  <c r="H7" i="18"/>
  <c r="G7" i="18"/>
  <c r="F7" i="18"/>
  <c r="E7" i="18"/>
  <c r="D7" i="18"/>
  <c r="C7" i="18"/>
  <c r="O84" i="18" l="1"/>
  <c r="O125" i="18"/>
  <c r="C49" i="19" l="1"/>
  <c r="N32" i="18"/>
  <c r="M32" i="18"/>
  <c r="L32" i="18"/>
  <c r="K32" i="18"/>
  <c r="J32" i="18"/>
  <c r="I32" i="18"/>
  <c r="H32" i="18"/>
  <c r="G32" i="18"/>
  <c r="F32" i="18"/>
  <c r="E32" i="18"/>
  <c r="D32" i="18"/>
  <c r="O31" i="18"/>
  <c r="N31" i="18"/>
  <c r="M31" i="18"/>
  <c r="L31" i="18"/>
  <c r="K31" i="18"/>
  <c r="J31" i="18"/>
  <c r="I31" i="18"/>
  <c r="H31" i="18"/>
  <c r="G31" i="18"/>
  <c r="F31" i="18"/>
  <c r="E31" i="18"/>
  <c r="D31" i="18"/>
  <c r="C31" i="18"/>
  <c r="C33" i="18" s="1"/>
  <c r="O66" i="7" l="1"/>
  <c r="J72" i="7"/>
  <c r="N72" i="7"/>
  <c r="C72" i="7"/>
  <c r="G72" i="7"/>
  <c r="K72" i="7"/>
  <c r="O67" i="7"/>
  <c r="O68" i="7"/>
  <c r="E72" i="7"/>
  <c r="I72" i="7"/>
  <c r="M72" i="7"/>
  <c r="O70" i="7"/>
  <c r="O71" i="7"/>
  <c r="D72" i="7"/>
  <c r="H72" i="7"/>
  <c r="L72" i="7"/>
  <c r="P72" i="7"/>
  <c r="P62" i="7"/>
  <c r="N62" i="7"/>
  <c r="M62" i="7"/>
  <c r="L62" i="7"/>
  <c r="K62" i="7"/>
  <c r="J62" i="7"/>
  <c r="I62" i="7"/>
  <c r="H62" i="7"/>
  <c r="G62" i="7"/>
  <c r="F62" i="7"/>
  <c r="E62" i="7"/>
  <c r="D62" i="7"/>
  <c r="C62" i="7"/>
  <c r="O61" i="7"/>
  <c r="O60" i="7"/>
  <c r="O59" i="7"/>
  <c r="O58" i="7"/>
  <c r="O57" i="7"/>
  <c r="O56" i="7"/>
  <c r="O62" i="7" s="1"/>
  <c r="P52" i="7"/>
  <c r="N52" i="7"/>
  <c r="M52" i="7"/>
  <c r="L52" i="7"/>
  <c r="K52" i="7"/>
  <c r="J52" i="7"/>
  <c r="I52" i="7"/>
  <c r="H52" i="7"/>
  <c r="G52" i="7"/>
  <c r="F52" i="7"/>
  <c r="E52" i="7"/>
  <c r="D52" i="7"/>
  <c r="C52" i="7"/>
  <c r="O51" i="7"/>
  <c r="O50" i="7"/>
  <c r="O49" i="7"/>
  <c r="O48" i="7"/>
  <c r="O47" i="7"/>
  <c r="O46" i="7"/>
  <c r="O52" i="7" s="1"/>
  <c r="P42" i="7"/>
  <c r="N42" i="7"/>
  <c r="M42" i="7"/>
  <c r="L42" i="7"/>
  <c r="K42" i="7"/>
  <c r="J42" i="7"/>
  <c r="I42" i="7"/>
  <c r="H42" i="7"/>
  <c r="G42" i="7"/>
  <c r="F42" i="7"/>
  <c r="E42" i="7"/>
  <c r="D42" i="7"/>
  <c r="C42" i="7"/>
  <c r="O41" i="7"/>
  <c r="O40" i="7"/>
  <c r="O39" i="7"/>
  <c r="O38" i="7"/>
  <c r="O37" i="7"/>
  <c r="O36" i="7"/>
  <c r="O42" i="7" s="1"/>
  <c r="P32" i="7"/>
  <c r="N32" i="7"/>
  <c r="M32" i="7"/>
  <c r="L32" i="7"/>
  <c r="K32" i="7"/>
  <c r="J32" i="7"/>
  <c r="I32" i="7"/>
  <c r="H32" i="7"/>
  <c r="G32" i="7"/>
  <c r="F32" i="7"/>
  <c r="E32" i="7"/>
  <c r="D32" i="7"/>
  <c r="C32" i="7"/>
  <c r="O31" i="7"/>
  <c r="O30" i="7"/>
  <c r="O29" i="7"/>
  <c r="O28" i="7"/>
  <c r="O27" i="7"/>
  <c r="O26" i="7"/>
  <c r="O32" i="7" s="1"/>
  <c r="P22" i="7"/>
  <c r="N22" i="7"/>
  <c r="M22" i="7"/>
  <c r="L22" i="7"/>
  <c r="K22" i="7"/>
  <c r="J22" i="7"/>
  <c r="I22" i="7"/>
  <c r="H22" i="7"/>
  <c r="G22" i="7"/>
  <c r="F22" i="7"/>
  <c r="E22" i="7"/>
  <c r="D22" i="7"/>
  <c r="C22" i="7"/>
  <c r="O21" i="7"/>
  <c r="O20" i="7"/>
  <c r="O19" i="7"/>
  <c r="O18" i="7"/>
  <c r="O17" i="7"/>
  <c r="O16" i="7"/>
  <c r="O22" i="7" s="1"/>
  <c r="AC13" i="47"/>
  <c r="Z13" i="47"/>
  <c r="Y13" i="47"/>
  <c r="X13" i="47"/>
  <c r="W13" i="47"/>
  <c r="V13" i="47"/>
  <c r="U13" i="47"/>
  <c r="T13" i="47"/>
  <c r="S13" i="47"/>
  <c r="R13" i="47"/>
  <c r="Q13" i="47"/>
  <c r="P13" i="47"/>
  <c r="O13" i="47"/>
  <c r="N13" i="47"/>
  <c r="M13" i="47"/>
  <c r="L13" i="47"/>
  <c r="K13" i="47"/>
  <c r="J13" i="47"/>
  <c r="I13" i="47"/>
  <c r="H13" i="47"/>
  <c r="G13" i="47"/>
  <c r="F13" i="47"/>
  <c r="E13" i="47"/>
  <c r="D13" i="47"/>
  <c r="C13" i="47"/>
  <c r="AB12" i="47"/>
  <c r="AA12" i="47"/>
  <c r="AB11" i="47"/>
  <c r="AA11" i="47"/>
  <c r="AB10" i="47"/>
  <c r="AA10" i="47"/>
  <c r="AB9" i="47"/>
  <c r="AA9" i="47"/>
  <c r="AB8" i="47"/>
  <c r="AA8" i="47"/>
  <c r="AB7" i="47"/>
  <c r="AA7" i="47"/>
  <c r="P92" i="5"/>
  <c r="N92" i="5"/>
  <c r="M92" i="5"/>
  <c r="L92" i="5"/>
  <c r="K92" i="5"/>
  <c r="J92" i="5"/>
  <c r="I92" i="5"/>
  <c r="H92" i="5"/>
  <c r="G92" i="5"/>
  <c r="F92" i="5"/>
  <c r="E92" i="5"/>
  <c r="D92" i="5"/>
  <c r="C92" i="5"/>
  <c r="O91" i="5"/>
  <c r="O90" i="5"/>
  <c r="O89" i="5"/>
  <c r="O88" i="5"/>
  <c r="O87" i="5"/>
  <c r="O86" i="5"/>
  <c r="O92" i="5" s="1"/>
  <c r="P82" i="5"/>
  <c r="N82" i="5"/>
  <c r="M82" i="5"/>
  <c r="L82" i="5"/>
  <c r="K82" i="5"/>
  <c r="J82" i="5"/>
  <c r="I82" i="5"/>
  <c r="H82" i="5"/>
  <c r="G82" i="5"/>
  <c r="F82" i="5"/>
  <c r="E82" i="5"/>
  <c r="D82" i="5"/>
  <c r="C82" i="5"/>
  <c r="O81" i="5"/>
  <c r="O80" i="5"/>
  <c r="O79" i="5"/>
  <c r="O78" i="5"/>
  <c r="O77" i="5"/>
  <c r="O76" i="5"/>
  <c r="O82" i="5" s="1"/>
  <c r="P72" i="5"/>
  <c r="N72" i="5"/>
  <c r="M72" i="5"/>
  <c r="L72" i="5"/>
  <c r="K72" i="5"/>
  <c r="J72" i="5"/>
  <c r="I72" i="5"/>
  <c r="H72" i="5"/>
  <c r="G72" i="5"/>
  <c r="F72" i="5"/>
  <c r="E72" i="5"/>
  <c r="D72" i="5"/>
  <c r="C72" i="5"/>
  <c r="O71" i="5"/>
  <c r="O70" i="5"/>
  <c r="O69" i="5"/>
  <c r="O68" i="5"/>
  <c r="O67" i="5"/>
  <c r="O66" i="5"/>
  <c r="O72" i="5" s="1"/>
  <c r="P62" i="5"/>
  <c r="N62" i="5"/>
  <c r="M62" i="5"/>
  <c r="L62" i="5"/>
  <c r="K62" i="5"/>
  <c r="J62" i="5"/>
  <c r="I62" i="5"/>
  <c r="H62" i="5"/>
  <c r="G62" i="5"/>
  <c r="F62" i="5"/>
  <c r="E62" i="5"/>
  <c r="D62" i="5"/>
  <c r="C62" i="5"/>
  <c r="O61" i="5"/>
  <c r="O60" i="5"/>
  <c r="O59" i="5"/>
  <c r="O58" i="5"/>
  <c r="O57" i="5"/>
  <c r="O56" i="5"/>
  <c r="O62" i="5" s="1"/>
  <c r="P52" i="5"/>
  <c r="N52" i="5"/>
  <c r="M52" i="5"/>
  <c r="L52" i="5"/>
  <c r="K52" i="5"/>
  <c r="J52" i="5"/>
  <c r="I52" i="5"/>
  <c r="H52" i="5"/>
  <c r="G52" i="5"/>
  <c r="F52" i="5"/>
  <c r="E52" i="5"/>
  <c r="D52" i="5"/>
  <c r="C52" i="5"/>
  <c r="O51" i="5"/>
  <c r="O50" i="5"/>
  <c r="O49" i="5"/>
  <c r="O48" i="5"/>
  <c r="O47" i="5"/>
  <c r="O46" i="5"/>
  <c r="O52" i="5" s="1"/>
  <c r="P42" i="5"/>
  <c r="N42" i="5"/>
  <c r="M42" i="5"/>
  <c r="L42" i="5"/>
  <c r="K42" i="5"/>
  <c r="J42" i="5"/>
  <c r="I42" i="5"/>
  <c r="H42" i="5"/>
  <c r="G42" i="5"/>
  <c r="F42" i="5"/>
  <c r="E42" i="5"/>
  <c r="D42" i="5"/>
  <c r="C42" i="5"/>
  <c r="O41" i="5"/>
  <c r="O40" i="5"/>
  <c r="O39" i="5"/>
  <c r="O38" i="5"/>
  <c r="O37" i="5"/>
  <c r="O36" i="5"/>
  <c r="O42" i="5" s="1"/>
  <c r="P32" i="5"/>
  <c r="N32" i="5"/>
  <c r="M32" i="5"/>
  <c r="L32" i="5"/>
  <c r="K32" i="5"/>
  <c r="J32" i="5"/>
  <c r="I32" i="5"/>
  <c r="H32" i="5"/>
  <c r="G32" i="5"/>
  <c r="F32" i="5"/>
  <c r="E32" i="5"/>
  <c r="D32" i="5"/>
  <c r="C32" i="5"/>
  <c r="O31" i="5"/>
  <c r="O30" i="5"/>
  <c r="O29" i="5"/>
  <c r="O28" i="5"/>
  <c r="O27" i="5"/>
  <c r="O26" i="5"/>
  <c r="O32" i="5" s="1"/>
  <c r="P22" i="5"/>
  <c r="N22" i="5"/>
  <c r="M22" i="5"/>
  <c r="L22" i="5"/>
  <c r="K22" i="5"/>
  <c r="J22" i="5"/>
  <c r="I22" i="5"/>
  <c r="H22" i="5"/>
  <c r="G22" i="5"/>
  <c r="F22" i="5"/>
  <c r="E22" i="5"/>
  <c r="D22" i="5"/>
  <c r="C22" i="5"/>
  <c r="O21" i="5"/>
  <c r="O20" i="5"/>
  <c r="O19" i="5"/>
  <c r="O18" i="5"/>
  <c r="O22" i="5" s="1"/>
  <c r="O17" i="5"/>
  <c r="O16" i="5"/>
  <c r="F35" i="32"/>
  <c r="F30" i="32" s="1"/>
  <c r="F26" i="32"/>
  <c r="F17" i="32"/>
  <c r="F15" i="32" s="1"/>
  <c r="F8" i="32"/>
  <c r="E35" i="32"/>
  <c r="E30" i="32" s="1"/>
  <c r="E26" i="32"/>
  <c r="E17" i="32"/>
  <c r="E15" i="32" s="1"/>
  <c r="D35" i="32"/>
  <c r="D30" i="32" s="1"/>
  <c r="D26" i="32"/>
  <c r="D17" i="32"/>
  <c r="D15" i="32" s="1"/>
  <c r="C35" i="32"/>
  <c r="C30" i="32" s="1"/>
  <c r="C26" i="32"/>
  <c r="C17" i="32"/>
  <c r="C15" i="32" s="1"/>
  <c r="J10" i="36"/>
  <c r="J7" i="36"/>
  <c r="H10" i="36"/>
  <c r="H7" i="36"/>
  <c r="H25" i="36" s="1"/>
  <c r="F10" i="36"/>
  <c r="F7" i="36"/>
  <c r="J51" i="36"/>
  <c r="J48" i="36"/>
  <c r="H51" i="36"/>
  <c r="H48" i="36"/>
  <c r="F51" i="36"/>
  <c r="F48" i="36"/>
  <c r="D51" i="36"/>
  <c r="D48" i="36"/>
  <c r="J33" i="36"/>
  <c r="J30" i="36"/>
  <c r="H33" i="36"/>
  <c r="H30" i="36"/>
  <c r="F33" i="36"/>
  <c r="F30" i="36"/>
  <c r="S162" i="49"/>
  <c r="S161" i="49"/>
  <c r="S160" i="49"/>
  <c r="S159" i="49"/>
  <c r="S158" i="49"/>
  <c r="S157" i="49"/>
  <c r="S156" i="49"/>
  <c r="S155" i="49"/>
  <c r="S154" i="49"/>
  <c r="S153" i="49"/>
  <c r="S152" i="49"/>
  <c r="S151" i="49"/>
  <c r="S150" i="49"/>
  <c r="S148" i="49"/>
  <c r="S147" i="49"/>
  <c r="S146" i="49"/>
  <c r="S145" i="49"/>
  <c r="S144" i="49"/>
  <c r="S143" i="49"/>
  <c r="S142" i="49"/>
  <c r="S141" i="49"/>
  <c r="S140" i="49"/>
  <c r="S139" i="49"/>
  <c r="S138" i="49"/>
  <c r="S137" i="49"/>
  <c r="S134" i="49"/>
  <c r="S133" i="49"/>
  <c r="S129" i="49"/>
  <c r="S128" i="49"/>
  <c r="S127" i="49"/>
  <c r="S126" i="49"/>
  <c r="S125" i="49"/>
  <c r="S124" i="49"/>
  <c r="S123" i="49"/>
  <c r="S122" i="49"/>
  <c r="S121" i="49"/>
  <c r="S120" i="49"/>
  <c r="S119" i="49"/>
  <c r="S118" i="49"/>
  <c r="S117" i="49"/>
  <c r="S115" i="49"/>
  <c r="S114" i="49"/>
  <c r="S113" i="49"/>
  <c r="S112" i="49"/>
  <c r="S111" i="49"/>
  <c r="S110" i="49"/>
  <c r="S109" i="49"/>
  <c r="S108" i="49"/>
  <c r="S107" i="49"/>
  <c r="S106" i="49"/>
  <c r="S105" i="49"/>
  <c r="S104" i="49"/>
  <c r="S100" i="49"/>
  <c r="S99" i="49"/>
  <c r="S98" i="49"/>
  <c r="S97" i="49"/>
  <c r="S96" i="49"/>
  <c r="S95" i="49"/>
  <c r="S94" i="49"/>
  <c r="S93" i="49"/>
  <c r="S92" i="49"/>
  <c r="S91" i="49"/>
  <c r="S90" i="49"/>
  <c r="S89" i="49"/>
  <c r="S86" i="49"/>
  <c r="S85" i="49"/>
  <c r="S84" i="49"/>
  <c r="S83" i="49"/>
  <c r="S82" i="49"/>
  <c r="S81" i="49"/>
  <c r="S80" i="49"/>
  <c r="S79" i="49"/>
  <c r="S78" i="49"/>
  <c r="S77" i="49"/>
  <c r="S76" i="49"/>
  <c r="S75" i="49"/>
  <c r="S71" i="49"/>
  <c r="S70" i="49"/>
  <c r="S69" i="49"/>
  <c r="S68" i="49"/>
  <c r="S67" i="49"/>
  <c r="S66" i="49"/>
  <c r="S64" i="49"/>
  <c r="S63" i="49"/>
  <c r="S62" i="49"/>
  <c r="S61" i="49"/>
  <c r="S60" i="49"/>
  <c r="S59" i="49"/>
  <c r="S58" i="49"/>
  <c r="S57" i="49"/>
  <c r="S56" i="49"/>
  <c r="S55" i="49"/>
  <c r="S54" i="49"/>
  <c r="S53" i="49"/>
  <c r="S50" i="49"/>
  <c r="S49" i="49"/>
  <c r="S48" i="49"/>
  <c r="S47" i="49"/>
  <c r="S46" i="49"/>
  <c r="S45" i="49"/>
  <c r="S43" i="49"/>
  <c r="S42" i="49"/>
  <c r="S41" i="49"/>
  <c r="S40" i="49"/>
  <c r="S39" i="49"/>
  <c r="S38" i="49"/>
  <c r="S37" i="49"/>
  <c r="S36" i="49"/>
  <c r="S35" i="49"/>
  <c r="S34" i="49"/>
  <c r="S33" i="49"/>
  <c r="S32" i="49"/>
  <c r="S29" i="49"/>
  <c r="S28" i="49"/>
  <c r="S27" i="49"/>
  <c r="S26" i="49"/>
  <c r="S25" i="49"/>
  <c r="S24" i="49"/>
  <c r="S22" i="49"/>
  <c r="S21" i="49"/>
  <c r="S20" i="49"/>
  <c r="S19" i="49"/>
  <c r="S18" i="49"/>
  <c r="S17" i="49"/>
  <c r="S16" i="49"/>
  <c r="S15" i="49"/>
  <c r="S14" i="49"/>
  <c r="S13" i="49"/>
  <c r="S12" i="49"/>
  <c r="S11" i="49"/>
  <c r="O162" i="49"/>
  <c r="O161" i="49"/>
  <c r="O160" i="49"/>
  <c r="O159" i="49"/>
  <c r="O158" i="49"/>
  <c r="O157" i="49"/>
  <c r="O156" i="49"/>
  <c r="O155" i="49"/>
  <c r="O154" i="49"/>
  <c r="O153" i="49"/>
  <c r="O152" i="49"/>
  <c r="O151" i="49"/>
  <c r="O150" i="49"/>
  <c r="O148" i="49"/>
  <c r="O147" i="49"/>
  <c r="O146" i="49"/>
  <c r="O145" i="49"/>
  <c r="O144" i="49"/>
  <c r="O143" i="49"/>
  <c r="O142" i="49"/>
  <c r="O141" i="49"/>
  <c r="O140" i="49"/>
  <c r="O139" i="49"/>
  <c r="O138" i="49"/>
  <c r="O137" i="49"/>
  <c r="O134" i="49"/>
  <c r="O133" i="49"/>
  <c r="O129" i="49"/>
  <c r="O128" i="49"/>
  <c r="O127" i="49"/>
  <c r="O126" i="49"/>
  <c r="O125" i="49"/>
  <c r="O124" i="49"/>
  <c r="O123" i="49"/>
  <c r="O122" i="49"/>
  <c r="O121" i="49"/>
  <c r="O120" i="49"/>
  <c r="O119" i="49"/>
  <c r="O118" i="49"/>
  <c r="O117" i="49"/>
  <c r="O115" i="49"/>
  <c r="O114" i="49"/>
  <c r="O113" i="49"/>
  <c r="O112" i="49"/>
  <c r="O111" i="49"/>
  <c r="O110" i="49"/>
  <c r="O109" i="49"/>
  <c r="O108" i="49"/>
  <c r="O107" i="49"/>
  <c r="O106" i="49"/>
  <c r="O105" i="49"/>
  <c r="O104" i="49"/>
  <c r="O100" i="49"/>
  <c r="O99" i="49"/>
  <c r="O98" i="49"/>
  <c r="O97" i="49"/>
  <c r="O96" i="49"/>
  <c r="O95" i="49"/>
  <c r="O94" i="49"/>
  <c r="O93" i="49"/>
  <c r="O92" i="49"/>
  <c r="O91" i="49"/>
  <c r="O90" i="49"/>
  <c r="O89" i="49"/>
  <c r="O86" i="49"/>
  <c r="O85" i="49"/>
  <c r="O84" i="49"/>
  <c r="O83" i="49"/>
  <c r="O82" i="49"/>
  <c r="O81" i="49"/>
  <c r="O80" i="49"/>
  <c r="O79" i="49"/>
  <c r="O78" i="49"/>
  <c r="O77" i="49"/>
  <c r="O76" i="49"/>
  <c r="O75" i="49"/>
  <c r="O71" i="49"/>
  <c r="O70" i="49"/>
  <c r="O69" i="49"/>
  <c r="O68" i="49"/>
  <c r="O67" i="49"/>
  <c r="O66" i="49"/>
  <c r="O64" i="49"/>
  <c r="O63" i="49"/>
  <c r="O62" i="49"/>
  <c r="O61" i="49"/>
  <c r="O60" i="49"/>
  <c r="O59" i="49"/>
  <c r="O58" i="49"/>
  <c r="O57" i="49"/>
  <c r="O56" i="49"/>
  <c r="O55" i="49"/>
  <c r="O54" i="49"/>
  <c r="O53" i="49"/>
  <c r="O50" i="49"/>
  <c r="O49" i="49"/>
  <c r="O48" i="49"/>
  <c r="O47" i="49"/>
  <c r="O46" i="49"/>
  <c r="O45" i="49"/>
  <c r="O43" i="49"/>
  <c r="O42" i="49"/>
  <c r="O41" i="49"/>
  <c r="O40" i="49"/>
  <c r="O39" i="49"/>
  <c r="O38" i="49"/>
  <c r="O37" i="49"/>
  <c r="O36" i="49"/>
  <c r="O35" i="49"/>
  <c r="O34" i="49"/>
  <c r="O33" i="49"/>
  <c r="O32" i="49"/>
  <c r="O29" i="49"/>
  <c r="O28" i="49"/>
  <c r="O27" i="49"/>
  <c r="O26" i="49"/>
  <c r="O25" i="49"/>
  <c r="O24" i="49"/>
  <c r="O22" i="49"/>
  <c r="O21" i="49"/>
  <c r="O20" i="49"/>
  <c r="O19" i="49"/>
  <c r="O18" i="49"/>
  <c r="O17" i="49"/>
  <c r="O16" i="49"/>
  <c r="O15" i="49"/>
  <c r="O14" i="49"/>
  <c r="O13" i="49"/>
  <c r="O12" i="49"/>
  <c r="O11" i="49"/>
  <c r="K162" i="49"/>
  <c r="K161" i="49"/>
  <c r="K160" i="49"/>
  <c r="K159" i="49"/>
  <c r="K158" i="49"/>
  <c r="K157" i="49"/>
  <c r="K156" i="49"/>
  <c r="K155" i="49"/>
  <c r="K154" i="49"/>
  <c r="K153" i="49"/>
  <c r="K152" i="49"/>
  <c r="K151" i="49"/>
  <c r="K150" i="49"/>
  <c r="K148" i="49"/>
  <c r="K147" i="49"/>
  <c r="K146" i="49"/>
  <c r="K145" i="49"/>
  <c r="K144" i="49"/>
  <c r="K143" i="49"/>
  <c r="K142" i="49"/>
  <c r="K141" i="49"/>
  <c r="K140" i="49"/>
  <c r="K139" i="49"/>
  <c r="K138" i="49"/>
  <c r="K137" i="49"/>
  <c r="K134" i="49"/>
  <c r="K133" i="49"/>
  <c r="K129" i="49"/>
  <c r="K128" i="49"/>
  <c r="K127" i="49"/>
  <c r="K126" i="49"/>
  <c r="K125" i="49"/>
  <c r="K124" i="49"/>
  <c r="K123" i="49"/>
  <c r="K122" i="49"/>
  <c r="K121" i="49"/>
  <c r="K120" i="49"/>
  <c r="K119" i="49"/>
  <c r="K118" i="49"/>
  <c r="K117" i="49"/>
  <c r="K115" i="49"/>
  <c r="K114" i="49"/>
  <c r="K113" i="49"/>
  <c r="K112" i="49"/>
  <c r="K111" i="49"/>
  <c r="K110" i="49"/>
  <c r="K109" i="49"/>
  <c r="K108" i="49"/>
  <c r="K107" i="49"/>
  <c r="K106" i="49"/>
  <c r="K105" i="49"/>
  <c r="K104" i="49"/>
  <c r="K100" i="49"/>
  <c r="K99" i="49"/>
  <c r="K98" i="49"/>
  <c r="K97" i="49"/>
  <c r="K96" i="49"/>
  <c r="K95" i="49"/>
  <c r="K94" i="49"/>
  <c r="K93" i="49"/>
  <c r="K92" i="49"/>
  <c r="K91" i="49"/>
  <c r="K90" i="49"/>
  <c r="K89" i="49"/>
  <c r="K86" i="49"/>
  <c r="K85" i="49"/>
  <c r="K84" i="49"/>
  <c r="K83" i="49"/>
  <c r="K82" i="49"/>
  <c r="K81" i="49"/>
  <c r="K80" i="49"/>
  <c r="K79" i="49"/>
  <c r="K78" i="49"/>
  <c r="K77" i="49"/>
  <c r="K76" i="49"/>
  <c r="K75" i="49"/>
  <c r="K71" i="49"/>
  <c r="K70" i="49"/>
  <c r="K69" i="49"/>
  <c r="K68" i="49"/>
  <c r="K67" i="49"/>
  <c r="K66" i="49"/>
  <c r="K64" i="49"/>
  <c r="K63" i="49"/>
  <c r="K62" i="49"/>
  <c r="K61" i="49"/>
  <c r="K60" i="49"/>
  <c r="K59" i="49"/>
  <c r="K58" i="49"/>
  <c r="K57" i="49"/>
  <c r="K56" i="49"/>
  <c r="K55" i="49"/>
  <c r="K54" i="49"/>
  <c r="K53" i="49"/>
  <c r="K50" i="49"/>
  <c r="K49" i="49"/>
  <c r="K48" i="49"/>
  <c r="K47" i="49"/>
  <c r="K46" i="49"/>
  <c r="K45" i="49"/>
  <c r="K43" i="49"/>
  <c r="K42" i="49"/>
  <c r="K41" i="49"/>
  <c r="K40" i="49"/>
  <c r="K39" i="49"/>
  <c r="K38" i="49"/>
  <c r="K37" i="49"/>
  <c r="K36" i="49"/>
  <c r="K35" i="49"/>
  <c r="K34" i="49"/>
  <c r="K33" i="49"/>
  <c r="K32" i="49"/>
  <c r="K29" i="49"/>
  <c r="K28" i="49"/>
  <c r="K27" i="49"/>
  <c r="K26" i="49"/>
  <c r="K25" i="49"/>
  <c r="K24" i="49"/>
  <c r="K23" i="49" s="1"/>
  <c r="K22" i="49"/>
  <c r="K21" i="49"/>
  <c r="K20" i="49"/>
  <c r="K19" i="49"/>
  <c r="K18" i="49"/>
  <c r="K17" i="49"/>
  <c r="K16" i="49"/>
  <c r="K15" i="49"/>
  <c r="K14" i="49"/>
  <c r="K13" i="49"/>
  <c r="K12" i="49"/>
  <c r="K11" i="49"/>
  <c r="K29" i="4"/>
  <c r="J29" i="4"/>
  <c r="I29" i="4"/>
  <c r="H29" i="4"/>
  <c r="G29" i="4"/>
  <c r="F29" i="4"/>
  <c r="K24" i="4"/>
  <c r="J24" i="4"/>
  <c r="I24" i="4"/>
  <c r="H24" i="4"/>
  <c r="G24" i="4"/>
  <c r="F24" i="4"/>
  <c r="K20" i="4"/>
  <c r="J20" i="4"/>
  <c r="I20" i="4"/>
  <c r="H20" i="4"/>
  <c r="G20" i="4"/>
  <c r="F20" i="4"/>
  <c r="K17" i="4"/>
  <c r="J17" i="4"/>
  <c r="I17" i="4"/>
  <c r="H17" i="4"/>
  <c r="G17" i="4"/>
  <c r="F17" i="4"/>
  <c r="K9" i="4"/>
  <c r="J9" i="4"/>
  <c r="I9" i="4"/>
  <c r="H9" i="4"/>
  <c r="G9" i="4"/>
  <c r="F9" i="4"/>
  <c r="K6" i="4"/>
  <c r="J6" i="4"/>
  <c r="I6" i="4"/>
  <c r="H6" i="4"/>
  <c r="G6" i="4"/>
  <c r="F6" i="4"/>
  <c r="E29" i="4"/>
  <c r="E24" i="4"/>
  <c r="E20" i="4"/>
  <c r="E17" i="4"/>
  <c r="E9" i="4"/>
  <c r="E6" i="4"/>
  <c r="N77" i="19"/>
  <c r="M77" i="19"/>
  <c r="L77" i="19"/>
  <c r="K77" i="19"/>
  <c r="J77" i="19"/>
  <c r="I77" i="19"/>
  <c r="H77" i="19"/>
  <c r="G77" i="19"/>
  <c r="F77" i="19"/>
  <c r="E77" i="19"/>
  <c r="D77" i="19"/>
  <c r="C77" i="19"/>
  <c r="O75" i="19"/>
  <c r="O76" i="19" s="1"/>
  <c r="N73" i="19"/>
  <c r="M73" i="19"/>
  <c r="L73" i="19"/>
  <c r="K73" i="19"/>
  <c r="J73" i="19"/>
  <c r="I73" i="19"/>
  <c r="H73" i="19"/>
  <c r="G73" i="19"/>
  <c r="F73" i="19"/>
  <c r="E73" i="19"/>
  <c r="D73" i="19"/>
  <c r="C73" i="19"/>
  <c r="O73" i="19" s="1"/>
  <c r="O71" i="19"/>
  <c r="O72" i="19" s="1"/>
  <c r="N69" i="19"/>
  <c r="M69" i="19"/>
  <c r="L69" i="19"/>
  <c r="K69" i="19"/>
  <c r="J69" i="19"/>
  <c r="I69" i="19"/>
  <c r="H69" i="19"/>
  <c r="G69" i="19"/>
  <c r="F69" i="19"/>
  <c r="E69" i="19"/>
  <c r="D69" i="19"/>
  <c r="C69" i="19"/>
  <c r="O67" i="19"/>
  <c r="O68" i="19" s="1"/>
  <c r="N57" i="19"/>
  <c r="M57" i="19"/>
  <c r="L57" i="19"/>
  <c r="K57" i="19"/>
  <c r="J57" i="19"/>
  <c r="I57" i="19"/>
  <c r="H57" i="19"/>
  <c r="G57" i="19"/>
  <c r="F57" i="19"/>
  <c r="E57" i="19"/>
  <c r="D57" i="19"/>
  <c r="C57" i="19"/>
  <c r="O55" i="19"/>
  <c r="O56" i="19" s="1"/>
  <c r="N53" i="19"/>
  <c r="M53" i="19"/>
  <c r="L53" i="19"/>
  <c r="K53" i="19"/>
  <c r="J53" i="19"/>
  <c r="I53" i="19"/>
  <c r="H53" i="19"/>
  <c r="G53" i="19"/>
  <c r="F53" i="19"/>
  <c r="E53" i="19"/>
  <c r="D53" i="19"/>
  <c r="C53" i="19"/>
  <c r="O53" i="19" s="1"/>
  <c r="O51" i="19"/>
  <c r="O52" i="19" s="1"/>
  <c r="N49" i="19"/>
  <c r="M49" i="19"/>
  <c r="L49" i="19"/>
  <c r="K49" i="19"/>
  <c r="J49" i="19"/>
  <c r="I49" i="19"/>
  <c r="H49" i="19"/>
  <c r="G49" i="19"/>
  <c r="F49" i="19"/>
  <c r="E49" i="19"/>
  <c r="O49" i="19" s="1"/>
  <c r="D49" i="19"/>
  <c r="O47" i="19"/>
  <c r="N37" i="19"/>
  <c r="M37" i="19"/>
  <c r="L37" i="19"/>
  <c r="K37" i="19"/>
  <c r="J37" i="19"/>
  <c r="I37" i="19"/>
  <c r="H37" i="19"/>
  <c r="G37" i="19"/>
  <c r="F37" i="19"/>
  <c r="E37" i="19"/>
  <c r="D37" i="19"/>
  <c r="C37" i="19"/>
  <c r="O35" i="19"/>
  <c r="O36" i="19" s="1"/>
  <c r="N33" i="19"/>
  <c r="M33" i="19"/>
  <c r="L33" i="19"/>
  <c r="K33" i="19"/>
  <c r="J33" i="19"/>
  <c r="I33" i="19"/>
  <c r="H33" i="19"/>
  <c r="G33" i="19"/>
  <c r="F33" i="19"/>
  <c r="E33" i="19"/>
  <c r="D33" i="19"/>
  <c r="C33" i="19"/>
  <c r="O33" i="19" s="1"/>
  <c r="O31" i="19"/>
  <c r="O32" i="19" s="1"/>
  <c r="N29" i="19"/>
  <c r="M29" i="19"/>
  <c r="L29" i="19"/>
  <c r="K29" i="19"/>
  <c r="J29" i="19"/>
  <c r="I29" i="19"/>
  <c r="H29" i="19"/>
  <c r="G29" i="19"/>
  <c r="F29" i="19"/>
  <c r="E29" i="19"/>
  <c r="C29" i="19"/>
  <c r="O29" i="19" s="1"/>
  <c r="O27" i="19"/>
  <c r="O28" i="19" s="1"/>
  <c r="N67" i="18"/>
  <c r="N69" i="18" s="1"/>
  <c r="M67" i="18"/>
  <c r="M69" i="18" s="1"/>
  <c r="L67" i="18"/>
  <c r="L69" i="18" s="1"/>
  <c r="K67" i="18"/>
  <c r="K69" i="18" s="1"/>
  <c r="J67" i="18"/>
  <c r="J69" i="18" s="1"/>
  <c r="I67" i="18"/>
  <c r="I69" i="18" s="1"/>
  <c r="H67" i="18"/>
  <c r="H69" i="18" s="1"/>
  <c r="G67" i="18"/>
  <c r="G69" i="18" s="1"/>
  <c r="F67" i="18"/>
  <c r="F69" i="18" s="1"/>
  <c r="E67" i="18"/>
  <c r="E69" i="18" s="1"/>
  <c r="D67" i="18"/>
  <c r="D69" i="18" s="1"/>
  <c r="C67" i="18"/>
  <c r="C69" i="18" s="1"/>
  <c r="O64" i="18"/>
  <c r="O39" i="18"/>
  <c r="N173" i="17"/>
  <c r="M173" i="17"/>
  <c r="L173" i="17"/>
  <c r="K173" i="17"/>
  <c r="J173" i="17"/>
  <c r="I173" i="17"/>
  <c r="H173" i="17"/>
  <c r="G173" i="17"/>
  <c r="F173" i="17"/>
  <c r="E173" i="17"/>
  <c r="D173" i="17"/>
  <c r="C173" i="17"/>
  <c r="O172" i="17"/>
  <c r="O171" i="17" s="1"/>
  <c r="N169" i="17"/>
  <c r="M169" i="17"/>
  <c r="L169" i="17"/>
  <c r="K169" i="17"/>
  <c r="J169" i="17"/>
  <c r="I169" i="17"/>
  <c r="H169" i="17"/>
  <c r="G169" i="17"/>
  <c r="F169" i="17"/>
  <c r="E169" i="17"/>
  <c r="D169" i="17"/>
  <c r="C169" i="17"/>
  <c r="O168" i="17"/>
  <c r="O167" i="17" s="1"/>
  <c r="N165" i="17"/>
  <c r="M165" i="17"/>
  <c r="L165" i="17"/>
  <c r="K165" i="17"/>
  <c r="J165" i="17"/>
  <c r="I165" i="17"/>
  <c r="H165" i="17"/>
  <c r="G165" i="17"/>
  <c r="F165" i="17"/>
  <c r="E165" i="17"/>
  <c r="D165" i="17"/>
  <c r="C165" i="17"/>
  <c r="O164" i="17"/>
  <c r="O163" i="17" s="1"/>
  <c r="N161" i="17"/>
  <c r="M161" i="17"/>
  <c r="L161" i="17"/>
  <c r="K161" i="17"/>
  <c r="J161" i="17"/>
  <c r="I161" i="17"/>
  <c r="H161" i="17"/>
  <c r="G161" i="17"/>
  <c r="F161" i="17"/>
  <c r="E161" i="17"/>
  <c r="D161" i="17"/>
  <c r="C161" i="17"/>
  <c r="O160" i="17"/>
  <c r="O159" i="17" s="1"/>
  <c r="N155" i="17"/>
  <c r="M155" i="17"/>
  <c r="L155" i="17"/>
  <c r="K155" i="17"/>
  <c r="J155" i="17"/>
  <c r="I155" i="17"/>
  <c r="H155" i="17"/>
  <c r="G155" i="17"/>
  <c r="F155" i="17"/>
  <c r="E155" i="17"/>
  <c r="D155" i="17"/>
  <c r="C155" i="17"/>
  <c r="O154" i="17"/>
  <c r="O153" i="17" s="1"/>
  <c r="N151" i="17"/>
  <c r="M151" i="17"/>
  <c r="L151" i="17"/>
  <c r="K151" i="17"/>
  <c r="J151" i="17"/>
  <c r="I151" i="17"/>
  <c r="H151" i="17"/>
  <c r="G151" i="17"/>
  <c r="F151" i="17"/>
  <c r="E151" i="17"/>
  <c r="D151" i="17"/>
  <c r="C151" i="17"/>
  <c r="O150" i="17"/>
  <c r="O149" i="17" s="1"/>
  <c r="N147" i="17"/>
  <c r="M147" i="17"/>
  <c r="L147" i="17"/>
  <c r="K147" i="17"/>
  <c r="J147" i="17"/>
  <c r="I147" i="17"/>
  <c r="H147" i="17"/>
  <c r="G147" i="17"/>
  <c r="F147" i="17"/>
  <c r="E147" i="17"/>
  <c r="D147" i="17"/>
  <c r="C147" i="17"/>
  <c r="O146" i="17"/>
  <c r="O145" i="17" s="1"/>
  <c r="N143" i="17"/>
  <c r="M143" i="17"/>
  <c r="L143" i="17"/>
  <c r="K143" i="17"/>
  <c r="J143" i="17"/>
  <c r="I143" i="17"/>
  <c r="H143" i="17"/>
  <c r="G143" i="17"/>
  <c r="F143" i="17"/>
  <c r="E143" i="17"/>
  <c r="D143" i="17"/>
  <c r="C143" i="17"/>
  <c r="O142" i="17"/>
  <c r="O141" i="17" s="1"/>
  <c r="N126" i="17"/>
  <c r="M126" i="17"/>
  <c r="L126" i="17"/>
  <c r="K126" i="17"/>
  <c r="J126" i="17"/>
  <c r="I126" i="17"/>
  <c r="H126" i="17"/>
  <c r="G126" i="17"/>
  <c r="F126" i="17"/>
  <c r="E126" i="17"/>
  <c r="D126" i="17"/>
  <c r="C126" i="17"/>
  <c r="O125" i="17"/>
  <c r="O124" i="17" s="1"/>
  <c r="N122" i="17"/>
  <c r="M122" i="17"/>
  <c r="L122" i="17"/>
  <c r="K122" i="17"/>
  <c r="J122" i="17"/>
  <c r="I122" i="17"/>
  <c r="H122" i="17"/>
  <c r="G122" i="17"/>
  <c r="F122" i="17"/>
  <c r="E122" i="17"/>
  <c r="D122" i="17"/>
  <c r="C122" i="17"/>
  <c r="O121" i="17"/>
  <c r="O120" i="17" s="1"/>
  <c r="N118" i="17"/>
  <c r="M118" i="17"/>
  <c r="L118" i="17"/>
  <c r="K118" i="17"/>
  <c r="J118" i="17"/>
  <c r="I118" i="17"/>
  <c r="H118" i="17"/>
  <c r="G118" i="17"/>
  <c r="F118" i="17"/>
  <c r="E118" i="17"/>
  <c r="D118" i="17"/>
  <c r="C118" i="17"/>
  <c r="O117" i="17"/>
  <c r="O116" i="17" s="1"/>
  <c r="N114" i="17"/>
  <c r="M114" i="17"/>
  <c r="L114" i="17"/>
  <c r="K114" i="17"/>
  <c r="J114" i="17"/>
  <c r="I114" i="17"/>
  <c r="H114" i="17"/>
  <c r="G114" i="17"/>
  <c r="F114" i="17"/>
  <c r="E114" i="17"/>
  <c r="D114" i="17"/>
  <c r="C114" i="17"/>
  <c r="O113" i="17"/>
  <c r="O112" i="17" s="1"/>
  <c r="N108" i="17"/>
  <c r="M108" i="17"/>
  <c r="L108" i="17"/>
  <c r="K108" i="17"/>
  <c r="J108" i="17"/>
  <c r="I108" i="17"/>
  <c r="H108" i="17"/>
  <c r="G108" i="17"/>
  <c r="F108" i="17"/>
  <c r="E108" i="17"/>
  <c r="D108" i="17"/>
  <c r="C108" i="17"/>
  <c r="O107" i="17"/>
  <c r="O106" i="17" s="1"/>
  <c r="N104" i="17"/>
  <c r="M104" i="17"/>
  <c r="L104" i="17"/>
  <c r="K104" i="17"/>
  <c r="J104" i="17"/>
  <c r="I104" i="17"/>
  <c r="H104" i="17"/>
  <c r="G104" i="17"/>
  <c r="F104" i="17"/>
  <c r="E104" i="17"/>
  <c r="D104" i="17"/>
  <c r="C104" i="17"/>
  <c r="O103" i="17"/>
  <c r="O102" i="17" s="1"/>
  <c r="N100" i="17"/>
  <c r="M100" i="17"/>
  <c r="L100" i="17"/>
  <c r="K100" i="17"/>
  <c r="J100" i="17"/>
  <c r="I100" i="17"/>
  <c r="H100" i="17"/>
  <c r="G100" i="17"/>
  <c r="F100" i="17"/>
  <c r="E100" i="17"/>
  <c r="D100" i="17"/>
  <c r="C100" i="17"/>
  <c r="O99" i="17"/>
  <c r="O98" i="17" s="1"/>
  <c r="N96" i="17"/>
  <c r="M96" i="17"/>
  <c r="L96" i="17"/>
  <c r="K96" i="17"/>
  <c r="J96" i="17"/>
  <c r="I96" i="17"/>
  <c r="H96" i="17"/>
  <c r="G96" i="17"/>
  <c r="F96" i="17"/>
  <c r="E96" i="17"/>
  <c r="D96" i="17"/>
  <c r="C96" i="17"/>
  <c r="O95" i="17"/>
  <c r="O94" i="17" s="1"/>
  <c r="D52" i="62"/>
  <c r="D48" i="62"/>
  <c r="D44" i="62"/>
  <c r="D40" i="62"/>
  <c r="D35" i="62"/>
  <c r="D28" i="62"/>
  <c r="D27" i="62"/>
  <c r="D19" i="62"/>
  <c r="D15" i="62"/>
  <c r="D9" i="62"/>
  <c r="D8" i="62"/>
  <c r="D60" i="62" s="1"/>
  <c r="C62" i="62"/>
  <c r="B8" i="38"/>
  <c r="B5" i="38"/>
  <c r="O37" i="19" l="1"/>
  <c r="O57" i="19"/>
  <c r="O77" i="19"/>
  <c r="O69" i="19"/>
  <c r="J25" i="36"/>
  <c r="J43" i="36"/>
  <c r="D61" i="36"/>
  <c r="H61" i="36"/>
  <c r="F61" i="36"/>
  <c r="J61" i="36"/>
  <c r="H43" i="36"/>
  <c r="F43" i="36"/>
  <c r="K74" i="49"/>
  <c r="K73" i="49" s="1"/>
  <c r="K116" i="49"/>
  <c r="S31" i="49"/>
  <c r="S74" i="49"/>
  <c r="S73" i="49" s="1"/>
  <c r="S116" i="49"/>
  <c r="O136" i="49"/>
  <c r="K136" i="49"/>
  <c r="O74" i="49"/>
  <c r="O73" i="49" s="1"/>
  <c r="O116" i="49"/>
  <c r="S136" i="49"/>
  <c r="G116" i="60"/>
  <c r="G103" i="60"/>
  <c r="G88" i="60"/>
  <c r="G74" i="60"/>
  <c r="G73" i="60" s="1"/>
  <c r="S23" i="49"/>
  <c r="K10" i="49"/>
  <c r="K9" i="49" s="1"/>
  <c r="O23" i="49"/>
  <c r="G149" i="60"/>
  <c r="G136" i="60"/>
  <c r="O103" i="49"/>
  <c r="S65" i="49"/>
  <c r="S51" i="49" s="1"/>
  <c r="K31" i="49"/>
  <c r="K52" i="49"/>
  <c r="K88" i="49"/>
  <c r="K149" i="49"/>
  <c r="K135" i="49" s="1"/>
  <c r="K132" i="49" s="1"/>
  <c r="O52" i="49"/>
  <c r="O88" i="49"/>
  <c r="O149" i="49"/>
  <c r="O135" i="49" s="1"/>
  <c r="O132" i="49" s="1"/>
  <c r="S10" i="49"/>
  <c r="S9" i="49" s="1"/>
  <c r="S8" i="49" s="1"/>
  <c r="S52" i="49"/>
  <c r="S88" i="49"/>
  <c r="S149" i="49"/>
  <c r="S135" i="49" s="1"/>
  <c r="S132" i="49" s="1"/>
  <c r="K44" i="49"/>
  <c r="K103" i="49"/>
  <c r="O10" i="49"/>
  <c r="O44" i="49"/>
  <c r="K65" i="49"/>
  <c r="O31" i="49"/>
  <c r="O65" i="49"/>
  <c r="S44" i="49"/>
  <c r="S30" i="49" s="1"/>
  <c r="S103" i="49"/>
  <c r="S102" i="49" s="1"/>
  <c r="AA13" i="47"/>
  <c r="AB13" i="47"/>
  <c r="F7" i="32"/>
  <c r="C7" i="32"/>
  <c r="D7" i="32"/>
  <c r="E7" i="32"/>
  <c r="O48" i="19"/>
  <c r="O40" i="18"/>
  <c r="H68" i="18"/>
  <c r="E68" i="18"/>
  <c r="I68" i="18"/>
  <c r="M68" i="18"/>
  <c r="G68" i="18"/>
  <c r="K68" i="18"/>
  <c r="D68" i="18"/>
  <c r="L68" i="18"/>
  <c r="O67" i="18"/>
  <c r="O69" i="18" s="1"/>
  <c r="F68" i="18"/>
  <c r="J68" i="18"/>
  <c r="N68" i="18"/>
  <c r="O165" i="17"/>
  <c r="O118" i="17"/>
  <c r="F72" i="7"/>
  <c r="O69" i="7"/>
  <c r="O72" i="7" s="1"/>
  <c r="G11" i="60"/>
  <c r="O30" i="49"/>
  <c r="O102" i="49"/>
  <c r="O51" i="49"/>
  <c r="K102" i="49"/>
  <c r="C68" i="18"/>
  <c r="O96" i="17"/>
  <c r="O155" i="17"/>
  <c r="O169" i="17"/>
  <c r="O100" i="17"/>
  <c r="O104" i="17"/>
  <c r="O114" i="17"/>
  <c r="O126" i="17"/>
  <c r="O151" i="17"/>
  <c r="O161" i="17"/>
  <c r="O173" i="17"/>
  <c r="O108" i="17"/>
  <c r="O122" i="17"/>
  <c r="O143" i="17"/>
  <c r="O147" i="17"/>
  <c r="D62" i="62"/>
  <c r="O9" i="49" l="1"/>
  <c r="G102" i="60"/>
  <c r="O8" i="49"/>
  <c r="G135" i="60"/>
  <c r="G132" i="60" s="1"/>
  <c r="G23" i="60"/>
  <c r="G31" i="60"/>
  <c r="G10" i="60"/>
  <c r="K51" i="49"/>
  <c r="G52" i="60"/>
  <c r="K30" i="49"/>
  <c r="G44" i="60"/>
  <c r="O68" i="18"/>
  <c r="Q68" i="7"/>
  <c r="Q72" i="7"/>
  <c r="Q67" i="7"/>
  <c r="Q71" i="7"/>
  <c r="Q66" i="7"/>
  <c r="Q70" i="7"/>
  <c r="Q69" i="7"/>
  <c r="F52" i="62"/>
  <c r="E52" i="62"/>
  <c r="C52" i="62"/>
  <c r="F48" i="62"/>
  <c r="E48" i="62"/>
  <c r="C48" i="62"/>
  <c r="F44" i="62"/>
  <c r="E44" i="62"/>
  <c r="C44" i="62"/>
  <c r="F40" i="62"/>
  <c r="E40" i="62"/>
  <c r="C40" i="62"/>
  <c r="F35" i="62"/>
  <c r="E35" i="62"/>
  <c r="C35" i="62"/>
  <c r="F28" i="62"/>
  <c r="E28" i="62"/>
  <c r="C28" i="62"/>
  <c r="F19" i="62"/>
  <c r="E19" i="62"/>
  <c r="C19" i="62"/>
  <c r="F15" i="62"/>
  <c r="F8" i="62" s="1"/>
  <c r="E15" i="62"/>
  <c r="C15" i="62"/>
  <c r="F9" i="62"/>
  <c r="E9" i="62"/>
  <c r="C9" i="62"/>
  <c r="K8" i="49" l="1"/>
  <c r="G9" i="60"/>
  <c r="G30" i="60"/>
  <c r="G51" i="60"/>
  <c r="F27" i="62"/>
  <c r="F62" i="62" s="1"/>
  <c r="C8" i="62"/>
  <c r="E8" i="62"/>
  <c r="E60" i="62" s="1"/>
  <c r="C27" i="62"/>
  <c r="C60" i="62" s="1"/>
  <c r="E27" i="62"/>
  <c r="G8" i="60" l="1"/>
  <c r="F60" i="62"/>
  <c r="E62" i="62"/>
  <c r="C179" i="49"/>
  <c r="C179" i="60" s="1"/>
  <c r="D29" i="4"/>
  <c r="C17" i="33" l="1"/>
  <c r="B38" i="38" l="1"/>
  <c r="B37" i="38"/>
  <c r="B23" i="38"/>
  <c r="D45" i="22" l="1"/>
  <c r="D32" i="22"/>
  <c r="D19" i="22"/>
  <c r="B47" i="38" l="1"/>
  <c r="B55" i="38" l="1"/>
  <c r="B51" i="38"/>
  <c r="B46" i="38"/>
  <c r="B45" i="38"/>
  <c r="B43" i="38"/>
  <c r="B42" i="38"/>
  <c r="B41" i="38"/>
  <c r="B36" i="38"/>
  <c r="L20" i="53" l="1"/>
  <c r="O20" i="53"/>
  <c r="I20" i="53"/>
  <c r="F20" i="53"/>
  <c r="L7" i="53"/>
  <c r="O7" i="53"/>
  <c r="I7" i="53"/>
  <c r="F7" i="53"/>
  <c r="B21" i="38" l="1"/>
  <c r="B20" i="38"/>
  <c r="B19" i="38"/>
  <c r="B18" i="38"/>
  <c r="F179" i="49" l="1"/>
  <c r="F179" i="60" s="1"/>
  <c r="E179" i="49"/>
  <c r="E179" i="60" s="1"/>
  <c r="D179" i="49"/>
  <c r="D179" i="60" s="1"/>
  <c r="F170" i="49"/>
  <c r="E170" i="49"/>
  <c r="D170" i="49"/>
  <c r="C170" i="49"/>
  <c r="C168" i="49" l="1"/>
  <c r="C170" i="60"/>
  <c r="D168" i="49"/>
  <c r="D168" i="60" s="1"/>
  <c r="D165" i="60" s="1"/>
  <c r="D170" i="60"/>
  <c r="F168" i="49"/>
  <c r="F168" i="60" s="1"/>
  <c r="F165" i="60" s="1"/>
  <c r="F170" i="60"/>
  <c r="E168" i="49"/>
  <c r="E168" i="60" s="1"/>
  <c r="E165" i="60" s="1"/>
  <c r="E170" i="60"/>
  <c r="F165" i="49"/>
  <c r="S7" i="49" s="1"/>
  <c r="S7" i="60" s="1"/>
  <c r="E165" i="49"/>
  <c r="O7" i="49" s="1"/>
  <c r="O7" i="60" s="1"/>
  <c r="D165" i="49" l="1"/>
  <c r="K7" i="49" s="1"/>
  <c r="K7" i="60" s="1"/>
  <c r="C165" i="49"/>
  <c r="C168" i="60"/>
  <c r="C165" i="60" s="1"/>
  <c r="G162" i="49"/>
  <c r="G129" i="49"/>
  <c r="G86" i="49"/>
  <c r="G85" i="49"/>
  <c r="G99" i="49"/>
  <c r="G161" i="49" l="1"/>
  <c r="G160" i="49"/>
  <c r="G159" i="49"/>
  <c r="G158" i="49"/>
  <c r="G157" i="49"/>
  <c r="G156" i="49"/>
  <c r="G155" i="49"/>
  <c r="G154" i="49"/>
  <c r="G153" i="49"/>
  <c r="G152" i="49"/>
  <c r="G151" i="49"/>
  <c r="G150" i="49"/>
  <c r="G148" i="49"/>
  <c r="G147" i="49"/>
  <c r="G146" i="49"/>
  <c r="G145" i="49"/>
  <c r="G144" i="49"/>
  <c r="G143" i="49"/>
  <c r="G142" i="49"/>
  <c r="G141" i="49"/>
  <c r="G140" i="49"/>
  <c r="G139" i="49"/>
  <c r="G138" i="49"/>
  <c r="G137" i="49"/>
  <c r="G134" i="49"/>
  <c r="G133" i="49"/>
  <c r="G128" i="49"/>
  <c r="G127" i="49"/>
  <c r="G126" i="49"/>
  <c r="G125" i="49"/>
  <c r="G124" i="49"/>
  <c r="G123" i="49"/>
  <c r="G122" i="49"/>
  <c r="G121" i="49"/>
  <c r="G120" i="49"/>
  <c r="G119" i="49"/>
  <c r="G118" i="49"/>
  <c r="G117" i="49"/>
  <c r="G115" i="49"/>
  <c r="G114" i="49"/>
  <c r="G113" i="49"/>
  <c r="G112" i="49"/>
  <c r="G111" i="49"/>
  <c r="G110" i="49"/>
  <c r="G109" i="49"/>
  <c r="G108" i="49"/>
  <c r="G107" i="49"/>
  <c r="G106" i="49"/>
  <c r="G105" i="49"/>
  <c r="G104" i="49"/>
  <c r="G100" i="49"/>
  <c r="G98" i="49"/>
  <c r="G97" i="49"/>
  <c r="G96" i="49"/>
  <c r="G95" i="49"/>
  <c r="G94" i="49"/>
  <c r="G93" i="49"/>
  <c r="G92" i="49"/>
  <c r="G91" i="49"/>
  <c r="G90" i="49"/>
  <c r="G89" i="49"/>
  <c r="G84" i="49"/>
  <c r="G83" i="49"/>
  <c r="G82" i="49"/>
  <c r="G81" i="49"/>
  <c r="G80" i="49"/>
  <c r="G79" i="49"/>
  <c r="G78" i="49"/>
  <c r="G77" i="49"/>
  <c r="G76" i="49"/>
  <c r="G75" i="49"/>
  <c r="G71" i="49"/>
  <c r="G70" i="49"/>
  <c r="G69" i="49"/>
  <c r="G68" i="49"/>
  <c r="G67" i="49"/>
  <c r="G66" i="49"/>
  <c r="G64" i="49"/>
  <c r="G63" i="49"/>
  <c r="G62" i="49"/>
  <c r="G61" i="49"/>
  <c r="G60" i="49"/>
  <c r="G59" i="49"/>
  <c r="G58" i="49"/>
  <c r="G57" i="49"/>
  <c r="G56" i="49"/>
  <c r="G55" i="49"/>
  <c r="G54" i="49"/>
  <c r="G53" i="49"/>
  <c r="G50" i="49"/>
  <c r="G49" i="49"/>
  <c r="G48" i="49"/>
  <c r="G47" i="49"/>
  <c r="G46" i="49"/>
  <c r="G45" i="49"/>
  <c r="G43" i="49"/>
  <c r="G42" i="49"/>
  <c r="G41" i="49"/>
  <c r="G40" i="49"/>
  <c r="G39" i="49"/>
  <c r="G38" i="49"/>
  <c r="G37" i="49"/>
  <c r="G36" i="49"/>
  <c r="G35" i="49"/>
  <c r="G34" i="49"/>
  <c r="G33" i="49"/>
  <c r="G32" i="49"/>
  <c r="G29" i="49"/>
  <c r="G28" i="49"/>
  <c r="G27" i="49"/>
  <c r="G26" i="49"/>
  <c r="G25" i="49"/>
  <c r="G24" i="49"/>
  <c r="G22" i="49"/>
  <c r="G21" i="49"/>
  <c r="G20" i="49"/>
  <c r="G19" i="49"/>
  <c r="G18" i="49"/>
  <c r="G17" i="49"/>
  <c r="G16" i="49"/>
  <c r="G15" i="49"/>
  <c r="G14" i="49"/>
  <c r="G13" i="49"/>
  <c r="G12" i="49"/>
  <c r="G11" i="49"/>
  <c r="D10" i="48"/>
  <c r="D7" i="48"/>
  <c r="D26" i="48" l="1"/>
  <c r="G44" i="49"/>
  <c r="G52" i="49"/>
  <c r="G31" i="49"/>
  <c r="G65" i="49"/>
  <c r="G74" i="49"/>
  <c r="G73" i="49" s="1"/>
  <c r="G10" i="49"/>
  <c r="G23" i="49"/>
  <c r="G136" i="49"/>
  <c r="G103" i="49"/>
  <c r="G88" i="49"/>
  <c r="G116" i="49"/>
  <c r="G102" i="49" s="1"/>
  <c r="G149" i="49"/>
  <c r="D10" i="36"/>
  <c r="D7" i="36"/>
  <c r="D33" i="36"/>
  <c r="D30" i="36"/>
  <c r="G51" i="49" l="1"/>
  <c r="G135" i="49"/>
  <c r="G132" i="49" s="1"/>
  <c r="G9" i="49"/>
  <c r="G30" i="49"/>
  <c r="D43" i="36"/>
  <c r="G8" i="49" l="1"/>
  <c r="G7" i="49" s="1"/>
  <c r="G7" i="60" s="1"/>
  <c r="F17" i="33"/>
  <c r="E17" i="33"/>
  <c r="D17" i="33"/>
  <c r="F14" i="33"/>
  <c r="E14" i="33"/>
  <c r="D14" i="33"/>
  <c r="C14" i="33"/>
  <c r="F11" i="33"/>
  <c r="E11" i="33"/>
  <c r="D11" i="33"/>
  <c r="C11" i="33"/>
  <c r="F8" i="33"/>
  <c r="E8" i="33"/>
  <c r="D8" i="33"/>
  <c r="C8" i="33"/>
  <c r="F5" i="33"/>
  <c r="E5" i="33"/>
  <c r="D5" i="33"/>
  <c r="C5" i="33"/>
  <c r="D24" i="4" l="1"/>
  <c r="D20" i="4"/>
  <c r="D17" i="4"/>
  <c r="D9" i="4"/>
  <c r="D6" i="4"/>
  <c r="G30" i="44" l="1"/>
  <c r="I21" i="45" l="1"/>
  <c r="I12" i="45" l="1"/>
  <c r="I30" i="45"/>
  <c r="F30" i="46"/>
  <c r="F21" i="46"/>
  <c r="F12" i="46"/>
  <c r="E45" i="22" l="1"/>
  <c r="E32" i="22"/>
  <c r="E19" i="22"/>
  <c r="G21" i="44" l="1"/>
  <c r="G12" i="44"/>
  <c r="E64" i="21" l="1"/>
  <c r="D64" i="21"/>
  <c r="C64" i="21"/>
  <c r="E89" i="21"/>
  <c r="E85" i="21" s="1"/>
  <c r="D89" i="21"/>
  <c r="D85" i="21" s="1"/>
  <c r="C89" i="21"/>
  <c r="C85" i="21" s="1"/>
  <c r="E31" i="11" l="1"/>
  <c r="D31" i="11"/>
  <c r="C31" i="11"/>
  <c r="E26" i="11"/>
  <c r="D26" i="11"/>
  <c r="C26" i="11"/>
  <c r="E15" i="11"/>
  <c r="D15" i="11"/>
  <c r="C15" i="11"/>
  <c r="E10" i="11"/>
  <c r="E23" i="11" s="1"/>
  <c r="D10" i="11"/>
  <c r="C10" i="11"/>
  <c r="C23" i="11" l="1"/>
  <c r="D39" i="11"/>
  <c r="E39" i="11"/>
  <c r="D23" i="11"/>
  <c r="C39" i="11"/>
  <c r="E34" i="21"/>
  <c r="D34" i="21"/>
  <c r="C34" i="21"/>
  <c r="L36" i="43"/>
  <c r="I36" i="43"/>
  <c r="F36" i="43"/>
  <c r="L73" i="43"/>
  <c r="I73" i="43"/>
  <c r="F73" i="43"/>
  <c r="L84" i="43"/>
  <c r="I84" i="43"/>
  <c r="F84" i="43"/>
  <c r="L97" i="43"/>
  <c r="I97" i="43"/>
  <c r="F97" i="43"/>
  <c r="L127" i="43"/>
  <c r="I127" i="43"/>
  <c r="F127" i="43"/>
  <c r="L138" i="43"/>
  <c r="I138" i="43"/>
  <c r="F138" i="43"/>
  <c r="L29" i="43"/>
  <c r="I29" i="43"/>
  <c r="F29" i="43"/>
  <c r="C19" i="21" l="1"/>
  <c r="E19" i="21"/>
  <c r="D19" i="21"/>
  <c r="H26" i="40"/>
  <c r="G26" i="40"/>
  <c r="F26" i="40"/>
  <c r="E26" i="40"/>
  <c r="D26" i="40"/>
  <c r="C45" i="22" l="1"/>
  <c r="C32" i="22"/>
  <c r="J44" i="22" l="1"/>
  <c r="J43" i="22"/>
  <c r="J42" i="22"/>
  <c r="J41" i="22"/>
  <c r="J40" i="22"/>
  <c r="J39" i="22"/>
  <c r="J38" i="22"/>
  <c r="J37" i="22"/>
  <c r="J36" i="22"/>
  <c r="J35" i="22"/>
  <c r="J34" i="22"/>
  <c r="J33" i="22"/>
  <c r="J18" i="22"/>
  <c r="J17" i="22"/>
  <c r="J16" i="22"/>
  <c r="J15" i="22"/>
  <c r="J14" i="22"/>
  <c r="J13" i="22"/>
  <c r="J12" i="22"/>
  <c r="J11" i="22"/>
  <c r="J10" i="22"/>
  <c r="J9" i="22"/>
  <c r="J8" i="22"/>
  <c r="J7" i="22"/>
  <c r="J20" i="22"/>
  <c r="I45" i="22"/>
  <c r="H45" i="22"/>
  <c r="G45" i="22"/>
  <c r="F45" i="22"/>
  <c r="I32" i="22"/>
  <c r="H32" i="22"/>
  <c r="G32" i="22"/>
  <c r="F32" i="22"/>
  <c r="I19" i="22"/>
  <c r="H19" i="22"/>
  <c r="G19" i="22"/>
  <c r="F19" i="22"/>
  <c r="C19" i="22"/>
  <c r="J21" i="22"/>
  <c r="J22" i="22"/>
  <c r="J23" i="22"/>
  <c r="J24" i="22"/>
  <c r="J25" i="22"/>
  <c r="J26" i="22"/>
  <c r="J27" i="22"/>
  <c r="J28" i="22"/>
  <c r="J29" i="22"/>
  <c r="J30" i="22"/>
  <c r="J31" i="22"/>
  <c r="E60" i="21"/>
  <c r="D60" i="21"/>
  <c r="C60" i="21"/>
  <c r="E46" i="21"/>
  <c r="D46" i="21"/>
  <c r="C46" i="21"/>
  <c r="E42" i="21"/>
  <c r="D42" i="21"/>
  <c r="C42" i="21"/>
  <c r="J32" i="22" l="1"/>
  <c r="J19" i="22"/>
  <c r="J45" i="22"/>
  <c r="E58" i="21"/>
  <c r="C23" i="21"/>
  <c r="E23" i="21"/>
  <c r="D58" i="21"/>
  <c r="D23" i="21"/>
  <c r="C58" i="21"/>
  <c r="E82" i="21" l="1"/>
  <c r="E76" i="21"/>
  <c r="E6" i="21" l="1"/>
  <c r="N17" i="19"/>
  <c r="M17" i="19"/>
  <c r="L17" i="19"/>
  <c r="K17" i="19"/>
  <c r="J17" i="19"/>
  <c r="I17" i="19"/>
  <c r="H17" i="19"/>
  <c r="G17" i="19"/>
  <c r="F17" i="19"/>
  <c r="E17" i="19"/>
  <c r="D17" i="19"/>
  <c r="C17" i="19"/>
  <c r="O15" i="19"/>
  <c r="O16" i="19" s="1"/>
  <c r="N13" i="19"/>
  <c r="M13" i="19"/>
  <c r="L13" i="19"/>
  <c r="K13" i="19"/>
  <c r="J13" i="19"/>
  <c r="I13" i="19"/>
  <c r="H13" i="19"/>
  <c r="G13" i="19"/>
  <c r="F13" i="19"/>
  <c r="E13" i="19"/>
  <c r="D13" i="19"/>
  <c r="C13" i="19"/>
  <c r="O11" i="19"/>
  <c r="O12" i="19" s="1"/>
  <c r="N9" i="19"/>
  <c r="M9" i="19"/>
  <c r="L9" i="19"/>
  <c r="K9" i="19"/>
  <c r="J9" i="19"/>
  <c r="I9" i="19"/>
  <c r="H9" i="19"/>
  <c r="G9" i="19"/>
  <c r="F9" i="19"/>
  <c r="E9" i="19"/>
  <c r="D9" i="19"/>
  <c r="O7" i="19"/>
  <c r="O8" i="19" s="1"/>
  <c r="O9" i="19" l="1"/>
  <c r="O13" i="19"/>
  <c r="O17" i="19"/>
  <c r="N33" i="18" l="1"/>
  <c r="M33" i="18"/>
  <c r="L33" i="18"/>
  <c r="K33" i="18"/>
  <c r="J33" i="18"/>
  <c r="I33" i="18"/>
  <c r="H33" i="18"/>
  <c r="G33" i="18"/>
  <c r="F33" i="18"/>
  <c r="E33" i="18"/>
  <c r="D33" i="18"/>
  <c r="C32" i="18"/>
  <c r="O8" i="18"/>
  <c r="O7" i="18" s="1"/>
  <c r="N79" i="17"/>
  <c r="M79" i="17"/>
  <c r="L79" i="17"/>
  <c r="K79" i="17"/>
  <c r="J79" i="17"/>
  <c r="I79" i="17"/>
  <c r="H79" i="17"/>
  <c r="G79" i="17"/>
  <c r="F79" i="17"/>
  <c r="E79" i="17"/>
  <c r="D79" i="17"/>
  <c r="C79" i="17"/>
  <c r="O78" i="17"/>
  <c r="O77" i="17" s="1"/>
  <c r="N75" i="17"/>
  <c r="M75" i="17"/>
  <c r="L75" i="17"/>
  <c r="K75" i="17"/>
  <c r="J75" i="17"/>
  <c r="I75" i="17"/>
  <c r="H75" i="17"/>
  <c r="G75" i="17"/>
  <c r="F75" i="17"/>
  <c r="E75" i="17"/>
  <c r="D75" i="17"/>
  <c r="C75" i="17"/>
  <c r="O74" i="17"/>
  <c r="O73" i="17" s="1"/>
  <c r="N71" i="17"/>
  <c r="M71" i="17"/>
  <c r="L71" i="17"/>
  <c r="K71" i="17"/>
  <c r="J71" i="17"/>
  <c r="I71" i="17"/>
  <c r="H71" i="17"/>
  <c r="G71" i="17"/>
  <c r="F71" i="17"/>
  <c r="E71" i="17"/>
  <c r="D71" i="17"/>
  <c r="C71" i="17"/>
  <c r="O70" i="17"/>
  <c r="O69" i="17" s="1"/>
  <c r="N67" i="17"/>
  <c r="M67" i="17"/>
  <c r="L67" i="17"/>
  <c r="K67" i="17"/>
  <c r="J67" i="17"/>
  <c r="I67" i="17"/>
  <c r="H67" i="17"/>
  <c r="G67" i="17"/>
  <c r="F67" i="17"/>
  <c r="E67" i="17"/>
  <c r="D67" i="17"/>
  <c r="C67" i="17"/>
  <c r="O66" i="17"/>
  <c r="O65" i="17" s="1"/>
  <c r="N61" i="17"/>
  <c r="M61" i="17"/>
  <c r="L61" i="17"/>
  <c r="K61" i="17"/>
  <c r="J61" i="17"/>
  <c r="I61" i="17"/>
  <c r="H61" i="17"/>
  <c r="G61" i="17"/>
  <c r="F61" i="17"/>
  <c r="E61" i="17"/>
  <c r="D61" i="17"/>
  <c r="C61" i="17"/>
  <c r="O60" i="17"/>
  <c r="O59" i="17" s="1"/>
  <c r="N57" i="17"/>
  <c r="M57" i="17"/>
  <c r="L57" i="17"/>
  <c r="K57" i="17"/>
  <c r="J57" i="17"/>
  <c r="I57" i="17"/>
  <c r="H57" i="17"/>
  <c r="G57" i="17"/>
  <c r="F57" i="17"/>
  <c r="E57" i="17"/>
  <c r="D57" i="17"/>
  <c r="C57" i="17"/>
  <c r="O56" i="17"/>
  <c r="O55" i="17" s="1"/>
  <c r="N53" i="17"/>
  <c r="M53" i="17"/>
  <c r="L53" i="17"/>
  <c r="K53" i="17"/>
  <c r="J53" i="17"/>
  <c r="I53" i="17"/>
  <c r="H53" i="17"/>
  <c r="G53" i="17"/>
  <c r="F53" i="17"/>
  <c r="E53" i="17"/>
  <c r="D53" i="17"/>
  <c r="C53" i="17"/>
  <c r="O52" i="17"/>
  <c r="O51" i="17" s="1"/>
  <c r="N49" i="17"/>
  <c r="M49" i="17"/>
  <c r="L49" i="17"/>
  <c r="K49" i="17"/>
  <c r="J49" i="17"/>
  <c r="I49" i="17"/>
  <c r="H49" i="17"/>
  <c r="G49" i="17"/>
  <c r="F49" i="17"/>
  <c r="E49" i="17"/>
  <c r="D49" i="17"/>
  <c r="C49" i="17"/>
  <c r="O48" i="17"/>
  <c r="O47" i="17" s="1"/>
  <c r="N32" i="17"/>
  <c r="M32" i="17"/>
  <c r="L32" i="17"/>
  <c r="K32" i="17"/>
  <c r="J32" i="17"/>
  <c r="I32" i="17"/>
  <c r="H32" i="17"/>
  <c r="G32" i="17"/>
  <c r="F32" i="17"/>
  <c r="E32" i="17"/>
  <c r="D32" i="17"/>
  <c r="C32" i="17"/>
  <c r="O31" i="17"/>
  <c r="O30" i="17" s="1"/>
  <c r="N28" i="17"/>
  <c r="M28" i="17"/>
  <c r="L28" i="17"/>
  <c r="K28" i="17"/>
  <c r="J28" i="17"/>
  <c r="I28" i="17"/>
  <c r="H28" i="17"/>
  <c r="G28" i="17"/>
  <c r="F28" i="17"/>
  <c r="E28" i="17"/>
  <c r="D28" i="17"/>
  <c r="C28" i="17"/>
  <c r="O27" i="17"/>
  <c r="O26" i="17" s="1"/>
  <c r="N24" i="17"/>
  <c r="M24" i="17"/>
  <c r="L24" i="17"/>
  <c r="K24" i="17"/>
  <c r="J24" i="17"/>
  <c r="I24" i="17"/>
  <c r="H24" i="17"/>
  <c r="G24" i="17"/>
  <c r="F24" i="17"/>
  <c r="E24" i="17"/>
  <c r="D24" i="17"/>
  <c r="C24" i="17"/>
  <c r="O23" i="17"/>
  <c r="O22" i="17" s="1"/>
  <c r="N18" i="17"/>
  <c r="M18" i="17"/>
  <c r="L18" i="17"/>
  <c r="K18" i="17"/>
  <c r="J18" i="17"/>
  <c r="I18" i="17"/>
  <c r="H18" i="17"/>
  <c r="G18" i="17"/>
  <c r="F18" i="17"/>
  <c r="E18" i="17"/>
  <c r="D18" i="17"/>
  <c r="C18" i="17"/>
  <c r="O17" i="17"/>
  <c r="O16" i="17" s="1"/>
  <c r="N14" i="17"/>
  <c r="M14" i="17"/>
  <c r="L14" i="17"/>
  <c r="K14" i="17"/>
  <c r="J14" i="17"/>
  <c r="I14" i="17"/>
  <c r="H14" i="17"/>
  <c r="G14" i="17"/>
  <c r="F14" i="17"/>
  <c r="E14" i="17"/>
  <c r="D14" i="17"/>
  <c r="C14" i="17"/>
  <c r="O13" i="17"/>
  <c r="O12" i="17" s="1"/>
  <c r="N10" i="17"/>
  <c r="M10" i="17"/>
  <c r="L10" i="17"/>
  <c r="K10" i="17"/>
  <c r="J10" i="17"/>
  <c r="I10" i="17"/>
  <c r="G10" i="17"/>
  <c r="F10" i="17"/>
  <c r="E10" i="17"/>
  <c r="D10" i="17"/>
  <c r="C10" i="17"/>
  <c r="O9" i="17"/>
  <c r="O8" i="17" s="1"/>
  <c r="O28" i="17" l="1"/>
  <c r="O9" i="18"/>
  <c r="O32" i="18" s="1"/>
  <c r="O33" i="18"/>
  <c r="O57" i="17"/>
  <c r="O67" i="17"/>
  <c r="O14" i="17"/>
  <c r="O53" i="17"/>
  <c r="O61" i="17"/>
  <c r="O24" i="17"/>
  <c r="O32" i="17"/>
  <c r="O75" i="17"/>
  <c r="O10" i="17"/>
  <c r="O18" i="17"/>
  <c r="O49" i="17"/>
  <c r="O71" i="17"/>
  <c r="O79" i="17"/>
  <c r="C237" i="13" l="1"/>
  <c r="C235" i="13"/>
  <c r="C233" i="13"/>
  <c r="C227" i="13"/>
  <c r="C217" i="13" s="1"/>
  <c r="C221" i="13"/>
  <c r="C218" i="13"/>
  <c r="C212" i="13"/>
  <c r="C209" i="13"/>
  <c r="C206" i="13"/>
  <c r="C203" i="13"/>
  <c r="C196" i="13"/>
  <c r="C190" i="13"/>
  <c r="C184" i="13"/>
  <c r="C175" i="13"/>
  <c r="C172" i="13"/>
  <c r="C166" i="13"/>
  <c r="C161" i="13"/>
  <c r="C159" i="13"/>
  <c r="C156" i="13"/>
  <c r="C149" i="13"/>
  <c r="C143" i="13"/>
  <c r="C135" i="13"/>
  <c r="C118" i="13"/>
  <c r="C115" i="13"/>
  <c r="C109" i="13"/>
  <c r="C100" i="13"/>
  <c r="C89" i="13"/>
  <c r="C78" i="13"/>
  <c r="C70" i="13"/>
  <c r="C64" i="13"/>
  <c r="C51" i="13"/>
  <c r="C48" i="13"/>
  <c r="C45" i="13"/>
  <c r="C37" i="13"/>
  <c r="C28" i="13"/>
  <c r="C20" i="13"/>
  <c r="C14" i="13"/>
  <c r="C8" i="13"/>
  <c r="C183" i="13" l="1"/>
  <c r="C63" i="13"/>
  <c r="C7" i="13"/>
  <c r="C128" i="13" s="1"/>
  <c r="C134" i="13"/>
  <c r="C241" i="13" s="1"/>
  <c r="C11" i="14" l="1"/>
  <c r="C6" i="14"/>
  <c r="E62" i="14"/>
  <c r="E58" i="14"/>
  <c r="E52" i="14"/>
  <c r="E44" i="14"/>
  <c r="E33" i="14"/>
  <c r="E26" i="14"/>
  <c r="E18" i="14"/>
  <c r="E11" i="14"/>
  <c r="E6" i="14"/>
  <c r="E16" i="14" s="1"/>
  <c r="H15" i="40"/>
  <c r="G15" i="40"/>
  <c r="F15" i="40"/>
  <c r="E15" i="40"/>
  <c r="E24" i="14" l="1"/>
  <c r="E31" i="14"/>
  <c r="E56" i="14" s="1"/>
  <c r="E67" i="14" s="1"/>
  <c r="E71" i="14" s="1"/>
  <c r="F237" i="13" l="1"/>
  <c r="F235" i="13"/>
  <c r="F233" i="13"/>
  <c r="F227" i="13"/>
  <c r="F221" i="13"/>
  <c r="F218" i="13"/>
  <c r="F212" i="13"/>
  <c r="F209" i="13"/>
  <c r="F206" i="13"/>
  <c r="F203" i="13"/>
  <c r="F196" i="13"/>
  <c r="F190" i="13"/>
  <c r="F184" i="13"/>
  <c r="F175" i="13"/>
  <c r="F172" i="13"/>
  <c r="F166" i="13"/>
  <c r="F161" i="13"/>
  <c r="F159" i="13"/>
  <c r="F156" i="13"/>
  <c r="F149" i="13"/>
  <c r="F143" i="13"/>
  <c r="F135" i="13"/>
  <c r="F118" i="13"/>
  <c r="F115" i="13"/>
  <c r="F109" i="13"/>
  <c r="F100" i="13"/>
  <c r="F89" i="13"/>
  <c r="F78" i="13"/>
  <c r="F70" i="13"/>
  <c r="F64" i="13"/>
  <c r="F51" i="13"/>
  <c r="F48" i="13"/>
  <c r="F45" i="13"/>
  <c r="F37" i="13"/>
  <c r="F28" i="13"/>
  <c r="F20" i="13"/>
  <c r="F14" i="13"/>
  <c r="F8" i="13"/>
  <c r="F134" i="13" l="1"/>
  <c r="F63" i="13"/>
  <c r="F217" i="13"/>
  <c r="F7" i="13"/>
  <c r="F183" i="13"/>
  <c r="F128" i="13" l="1"/>
  <c r="F241" i="13"/>
  <c r="P12" i="5" l="1"/>
  <c r="N12" i="5"/>
  <c r="M12" i="5"/>
  <c r="L12" i="5"/>
  <c r="K12" i="5"/>
  <c r="J12" i="5"/>
  <c r="I12" i="5"/>
  <c r="H12" i="5"/>
  <c r="G12" i="5"/>
  <c r="F12" i="5"/>
  <c r="E12" i="5"/>
  <c r="D12" i="5"/>
  <c r="C12" i="5"/>
  <c r="O11" i="5"/>
  <c r="O10" i="5"/>
  <c r="O9" i="5"/>
  <c r="O8" i="5"/>
  <c r="O7" i="5"/>
  <c r="O6" i="5"/>
  <c r="C82" i="21"/>
  <c r="C76" i="21"/>
  <c r="C62" i="14"/>
  <c r="C58" i="14"/>
  <c r="C52" i="14"/>
  <c r="C44" i="14"/>
  <c r="C33" i="14"/>
  <c r="C26" i="14"/>
  <c r="C18" i="14"/>
  <c r="D62" i="14"/>
  <c r="D58" i="14"/>
  <c r="D52" i="14"/>
  <c r="D44" i="14"/>
  <c r="D33" i="14"/>
  <c r="D26" i="14"/>
  <c r="D18" i="14"/>
  <c r="D11" i="14"/>
  <c r="D6" i="14"/>
  <c r="D237" i="13"/>
  <c r="D235" i="13"/>
  <c r="D233" i="13"/>
  <c r="D227" i="13"/>
  <c r="D221" i="13"/>
  <c r="D218" i="13"/>
  <c r="D212" i="13"/>
  <c r="D209" i="13"/>
  <c r="D206" i="13"/>
  <c r="D203" i="13"/>
  <c r="D196" i="13"/>
  <c r="D190" i="13"/>
  <c r="D184" i="13"/>
  <c r="D175" i="13"/>
  <c r="D172" i="13"/>
  <c r="D166" i="13"/>
  <c r="D161" i="13"/>
  <c r="D159" i="13"/>
  <c r="D156" i="13"/>
  <c r="D149" i="13"/>
  <c r="D143" i="13"/>
  <c r="D135" i="13"/>
  <c r="D118" i="13"/>
  <c r="D115" i="13"/>
  <c r="D109" i="13"/>
  <c r="D100" i="13"/>
  <c r="D89" i="13"/>
  <c r="D78" i="13"/>
  <c r="D70" i="13"/>
  <c r="D64" i="13"/>
  <c r="D51" i="13"/>
  <c r="D48" i="13"/>
  <c r="D45" i="13"/>
  <c r="D37" i="13"/>
  <c r="D28" i="13"/>
  <c r="D20" i="13"/>
  <c r="D14" i="13"/>
  <c r="D8" i="13"/>
  <c r="B4" i="38"/>
  <c r="B56" i="38"/>
  <c r="B54" i="38"/>
  <c r="B53" i="38"/>
  <c r="B52" i="38"/>
  <c r="B50" i="38"/>
  <c r="B49" i="38"/>
  <c r="B35" i="38"/>
  <c r="B34" i="38"/>
  <c r="B28" i="38"/>
  <c r="B26" i="38"/>
  <c r="B22" i="38"/>
  <c r="B17" i="38"/>
  <c r="B15" i="38"/>
  <c r="B13" i="38"/>
  <c r="B11" i="38"/>
  <c r="B10" i="38"/>
  <c r="B9" i="38"/>
  <c r="B7" i="38"/>
  <c r="B6" i="38"/>
  <c r="D82" i="21"/>
  <c r="D76" i="21"/>
  <c r="F62" i="14"/>
  <c r="F58" i="14"/>
  <c r="F52" i="14"/>
  <c r="F44" i="14"/>
  <c r="F33" i="14"/>
  <c r="F26" i="14"/>
  <c r="F18" i="14"/>
  <c r="F11" i="14"/>
  <c r="F6" i="14"/>
  <c r="E237" i="13"/>
  <c r="E235" i="13"/>
  <c r="E233" i="13"/>
  <c r="E227" i="13"/>
  <c r="E221" i="13"/>
  <c r="E218" i="13"/>
  <c r="E212" i="13"/>
  <c r="E209" i="13"/>
  <c r="E206" i="13"/>
  <c r="E203" i="13"/>
  <c r="E196" i="13"/>
  <c r="E190" i="13"/>
  <c r="E184" i="13"/>
  <c r="E175" i="13"/>
  <c r="E172" i="13"/>
  <c r="E166" i="13"/>
  <c r="E161" i="13"/>
  <c r="E159" i="13"/>
  <c r="E156" i="13"/>
  <c r="E149" i="13"/>
  <c r="E143" i="13"/>
  <c r="E135" i="13"/>
  <c r="E118" i="13"/>
  <c r="E115" i="13"/>
  <c r="E109" i="13"/>
  <c r="E100" i="13"/>
  <c r="E89" i="13"/>
  <c r="E78" i="13"/>
  <c r="E70" i="13"/>
  <c r="E64" i="13"/>
  <c r="E51" i="13"/>
  <c r="E48" i="13"/>
  <c r="E45" i="13"/>
  <c r="E37" i="13"/>
  <c r="E28" i="13"/>
  <c r="E20" i="13"/>
  <c r="E14" i="13"/>
  <c r="E8" i="13"/>
  <c r="D6" i="21" l="1"/>
  <c r="C6" i="21"/>
  <c r="D7" i="13"/>
  <c r="F16" i="14"/>
  <c r="F24" i="14" s="1"/>
  <c r="F31" i="14" s="1"/>
  <c r="F56" i="14" s="1"/>
  <c r="F67" i="14" s="1"/>
  <c r="F71" i="14" s="1"/>
  <c r="E134" i="13"/>
  <c r="E217" i="13"/>
  <c r="E63" i="13"/>
  <c r="E183" i="13"/>
  <c r="E7" i="13"/>
  <c r="D63" i="13"/>
  <c r="D134" i="13"/>
  <c r="D217" i="13"/>
  <c r="O12" i="5"/>
  <c r="D183" i="13"/>
  <c r="D16" i="14"/>
  <c r="D24" i="14" s="1"/>
  <c r="D31" i="14" s="1"/>
  <c r="D56" i="14" s="1"/>
  <c r="D67" i="14" s="1"/>
  <c r="D71" i="14" s="1"/>
  <c r="C16" i="14"/>
  <c r="C24" i="14" s="1"/>
  <c r="C31" i="14" s="1"/>
  <c r="C56" i="14" s="1"/>
  <c r="E128" i="13" l="1"/>
  <c r="C67" i="14"/>
  <c r="C71" i="14" s="1"/>
  <c r="D241" i="13"/>
  <c r="E241" i="13"/>
  <c r="D128" i="13"/>
  <c r="P12" i="7" l="1"/>
  <c r="N12" i="7"/>
  <c r="M12" i="7"/>
  <c r="L12" i="7"/>
  <c r="K12" i="7"/>
  <c r="J12" i="7"/>
  <c r="I12" i="7"/>
  <c r="H12" i="7"/>
  <c r="G12" i="7"/>
  <c r="F12" i="7"/>
  <c r="E12" i="7"/>
  <c r="D12" i="7"/>
  <c r="C12" i="7"/>
  <c r="O11" i="7"/>
  <c r="O10" i="7"/>
  <c r="O9" i="7"/>
  <c r="O8" i="7"/>
  <c r="O7" i="7"/>
  <c r="O6" i="7"/>
  <c r="O12" i="7" l="1"/>
  <c r="Q6" i="7" s="1"/>
  <c r="Q9" i="7" l="1"/>
  <c r="Q12" i="7"/>
  <c r="Q8" i="7"/>
  <c r="Q11" i="7"/>
  <c r="Q7" i="7"/>
  <c r="Q10" i="7"/>
</calcChain>
</file>

<file path=xl/sharedStrings.xml><?xml version="1.0" encoding="utf-8"?>
<sst xmlns="http://schemas.openxmlformats.org/spreadsheetml/2006/main" count="4068" uniqueCount="1128">
  <si>
    <t>Tüketicinin</t>
  </si>
  <si>
    <t>Mevcut Tedarikçisi</t>
  </si>
  <si>
    <t>Adet</t>
  </si>
  <si>
    <t>BBS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</si>
  <si>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</si>
  <si>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</si>
  <si>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</si>
  <si>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</si>
  <si>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</si>
  <si>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</si>
  <si>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</si>
  <si>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</si>
  <si>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</si>
  <si>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</si>
  <si>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</si>
  <si>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</si>
  <si>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TOPLAM</t>
  </si>
  <si>
    <t>0 - 10.000</t>
  </si>
  <si>
    <t>10.001 - 100.000</t>
  </si>
  <si>
    <t>100.001 - 1.000.000</t>
  </si>
  <si>
    <t>1.000.001 - 10.000.000</t>
  </si>
  <si>
    <t>10.000.001 - 100.000.000</t>
  </si>
  <si>
    <t>100.000.001 ve Üzeri</t>
  </si>
  <si>
    <t>Toplam</t>
  </si>
  <si>
    <t>OSB</t>
  </si>
  <si>
    <t>TÜM KADEMELER</t>
  </si>
  <si>
    <r>
      <t>100.000.001 Sm</t>
    </r>
    <r>
      <rPr>
        <b/>
        <vertAlign val="superscript"/>
        <sz val="11"/>
        <rFont val="Arial"/>
        <family val="2"/>
        <charset val="162"/>
      </rPr>
      <t>3</t>
    </r>
    <r>
      <rPr>
        <b/>
        <sz val="11"/>
        <rFont val="Arial"/>
        <family val="2"/>
        <charset val="162"/>
      </rPr>
      <t xml:space="preserve"> ve Üzeri</t>
    </r>
  </si>
  <si>
    <r>
      <t>10.000.001-100.000.000 Sm</t>
    </r>
    <r>
      <rPr>
        <b/>
        <vertAlign val="superscript"/>
        <sz val="11"/>
        <rFont val="Arial"/>
        <family val="2"/>
        <charset val="162"/>
      </rPr>
      <t>3</t>
    </r>
  </si>
  <si>
    <r>
      <t>1.000.001-10.000.000 Sm</t>
    </r>
    <r>
      <rPr>
        <b/>
        <vertAlign val="superscript"/>
        <sz val="11"/>
        <rFont val="Arial"/>
        <family val="2"/>
        <charset val="162"/>
      </rPr>
      <t>3</t>
    </r>
  </si>
  <si>
    <r>
      <t>100.001-1.000.000 Sm</t>
    </r>
    <r>
      <rPr>
        <b/>
        <vertAlign val="superscript"/>
        <sz val="11"/>
        <rFont val="Arial"/>
        <family val="2"/>
        <charset val="162"/>
      </rPr>
      <t>3</t>
    </r>
  </si>
  <si>
    <r>
      <t>10.001-100.000 Sm</t>
    </r>
    <r>
      <rPr>
        <b/>
        <vertAlign val="superscript"/>
        <sz val="11"/>
        <rFont val="Arial"/>
        <family val="2"/>
        <charset val="162"/>
      </rPr>
      <t>3</t>
    </r>
  </si>
  <si>
    <r>
      <t>0 - 10.000 Sm</t>
    </r>
    <r>
      <rPr>
        <b/>
        <vertAlign val="superscript"/>
        <sz val="11"/>
        <rFont val="Arial"/>
        <family val="2"/>
        <charset val="162"/>
      </rPr>
      <t>3</t>
    </r>
  </si>
  <si>
    <t>Yıl</t>
  </si>
  <si>
    <t>PERSONEL SAYISI - PERSONEL GİDERLERİ</t>
  </si>
  <si>
    <t xml:space="preserve">Dönem Başı Personel Sayısı </t>
  </si>
  <si>
    <t>Dönem Sonu Personel Sayısı</t>
  </si>
  <si>
    <t>…</t>
  </si>
  <si>
    <t xml:space="preserve">HİZMET KALİTESİ PERFORMANS GÖSTERGELERİ </t>
  </si>
  <si>
    <t>Birim</t>
  </si>
  <si>
    <t>I) BAĞLANTI BİLGİLERİ</t>
  </si>
  <si>
    <t>II) GEÇİCİ GAZ KESİNTİSİ NEDENLERİ</t>
  </si>
  <si>
    <t>Müşterinin talebi</t>
  </si>
  <si>
    <t xml:space="preserve">Fatura bedelinin ödenmemesi </t>
  </si>
  <si>
    <t>Mahkeme veya Kurul Kararı</t>
  </si>
  <si>
    <t>Kaçak veya usülsüz gaz kullanımı</t>
  </si>
  <si>
    <t xml:space="preserve">III) ÖLÇÜMLEME </t>
  </si>
  <si>
    <t xml:space="preserve">Ölçüm yapamayan sayaç </t>
  </si>
  <si>
    <t xml:space="preserve">Hatalı ölçüm yapan sayaç </t>
  </si>
  <si>
    <t>Sayaç açma-kapama bedeli alınan müşteri sayısı</t>
  </si>
  <si>
    <t>Doğal gaz yükleme merkezi sayısı</t>
  </si>
  <si>
    <t>Nöbetçi doğal gaz yükleme merkezi sayısı</t>
  </si>
  <si>
    <t xml:space="preserve">IV-a) ŞİKAYET SEBEPLERİ </t>
  </si>
  <si>
    <t>Sayaç şikayetleri</t>
  </si>
  <si>
    <t>Gaz basınç seviyesi şikayetleri</t>
  </si>
  <si>
    <t>Gaz kesinti şikayetleri</t>
  </si>
  <si>
    <t>Sertfika sahiplerinin şikayetleri</t>
  </si>
  <si>
    <t>Diğer şikayetler</t>
  </si>
  <si>
    <t>IV-b) ŞİKAYET YÖNTEMLERİ</t>
  </si>
  <si>
    <t>Yazılı şikayet sayısı</t>
  </si>
  <si>
    <t>Telefonla gelen şikayet sayısı</t>
  </si>
  <si>
    <t>Fax ile gelen şikayet sayısı</t>
  </si>
  <si>
    <t>E-posta ile gelen şikayet sayısı</t>
  </si>
  <si>
    <t>Ortalama şikayet giderme süresi</t>
  </si>
  <si>
    <t>Saat</t>
  </si>
  <si>
    <t>IV-c) FATURA İTİRAZLARI</t>
  </si>
  <si>
    <t>Faturaya itiraz sayısı</t>
  </si>
  <si>
    <t>Faturaya itirazı kabul edilen müşteri sayısı</t>
  </si>
  <si>
    <t>Faturaya itirazı reddedilen müşteri sayısı</t>
  </si>
  <si>
    <t>V) TAHSİLAT BİLGİLERİ</t>
  </si>
  <si>
    <t xml:space="preserve">Şirkete Ait Ödeme Merkezi Sayısı </t>
  </si>
  <si>
    <t xml:space="preserve">Şirkete Ait Vezne Sayısı </t>
  </si>
  <si>
    <t>Şirket Web Sitesi Üzerinden Fatura Ödeme Sayısı</t>
  </si>
  <si>
    <t>Toplam Fatura Sayısı</t>
  </si>
  <si>
    <t>Uzaktan Okuma Yapılan Sayaç Sayısı</t>
  </si>
  <si>
    <t>VI) ACİL MÜDAHALE DURUMU</t>
  </si>
  <si>
    <t>Acil müdahale ihbar sayısı</t>
  </si>
  <si>
    <t>Acil müdahaleye cevap verecek telefon hattı sayısı</t>
  </si>
  <si>
    <t>Acil müdahale personel sayısı</t>
  </si>
  <si>
    <t>Acil müdahale araç sayısı</t>
  </si>
  <si>
    <t xml:space="preserve">Ortalama acil duruma müdahale süresi </t>
  </si>
  <si>
    <t>Dakika</t>
  </si>
  <si>
    <t>VII) KESİNTİ</t>
  </si>
  <si>
    <t>Bakım onarımdan dolayı kesinti sayısı</t>
  </si>
  <si>
    <t xml:space="preserve">Bakım onarımdan dolayı kesinti süresi </t>
  </si>
  <si>
    <t>Acil Durumdan dolayı kesinti sayısı</t>
  </si>
  <si>
    <t>Acil durumdan dolayı kesinti süresi</t>
  </si>
  <si>
    <t xml:space="preserve">VIII) İŞ GÜVENLİĞİ </t>
  </si>
  <si>
    <t>Gaz kaçaklarına bağlı kaza sayısı</t>
  </si>
  <si>
    <t>Kazaların yol açtığı yaralanma veya ölüm sayısı</t>
  </si>
  <si>
    <t>Kazalar sonucu oluşan zaman kaybı (Saat)</t>
  </si>
  <si>
    <t>IX) TEDARİKÇİ DEĞİŞİMİ</t>
  </si>
  <si>
    <t>Dönem içerisinde tedarikçi değiştiren müşteri sayısı</t>
  </si>
  <si>
    <t>X) ARAMA MERKEZİ (CALL CENTER) BİLGİLERİ</t>
  </si>
  <si>
    <t>Arama Merkezi Hat sayısı</t>
  </si>
  <si>
    <t>Arama Merkezi Personel Sayısı</t>
  </si>
  <si>
    <t>Arama Sayısı</t>
  </si>
  <si>
    <t>Ortalama Bekleme Süresi</t>
  </si>
  <si>
    <t>Saniye</t>
  </si>
  <si>
    <t>SAYAÇ SAYISI</t>
  </si>
  <si>
    <t>Sayaç Tüketim Kademesi (Sm3)</t>
  </si>
  <si>
    <t>adet</t>
  </si>
  <si>
    <t>EK-19: HİZMET KALİTESİ PERFORMANS GÖSTERGELERİ</t>
  </si>
  <si>
    <t>AÇIKLAMALAR:</t>
  </si>
  <si>
    <t xml:space="preserve">  - Konut Harici (İşyeri bazında)</t>
  </si>
  <si>
    <t xml:space="preserve">  - Konut (Daire bazında)</t>
  </si>
  <si>
    <r>
      <t xml:space="preserve">Bağlantı Sözleşmesi Yapılan Tüketici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</si>
  <si>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r>
      <t xml:space="preserve">Bağlantı Sözleşmesi Yapılan Tüketici Adedi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</si>
  <si>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t>Bağlantısı Yapılmış Merkezi Sistem Adedi (Kümülatif)</t>
  </si>
  <si>
    <t>Dağıtım Bölgesindeki Potansiyel Tüketici Adedi (Kümülatif)</t>
  </si>
  <si>
    <t>Şebekenin Ulaştığı Potansiyel Tüketici Adedi (Kümülatif)</t>
  </si>
  <si>
    <t xml:space="preserve"> - Konut Bireysel (Merkezi sistem ile ısınmayan)</t>
  </si>
  <si>
    <t xml:space="preserve"> - Konut Harici Bireysel (Merkezi sistem ile ısınmayan)</t>
  </si>
  <si>
    <t>EK-3: YILLIK BİLANÇOLAR</t>
  </si>
  <si>
    <t>YILLIK BİLANÇO</t>
  </si>
  <si>
    <t>(TL)</t>
  </si>
  <si>
    <t xml:space="preserve">AKTİF </t>
  </si>
  <si>
    <t>I-DÖNEN VARLIKLAR</t>
  </si>
  <si>
    <t xml:space="preserve">   A - HAZIR DEĞERLER</t>
  </si>
  <si>
    <t xml:space="preserve">        1 - Kasa Hesabı</t>
  </si>
  <si>
    <t xml:space="preserve">        2 - Alınan Çekler Hesabı</t>
  </si>
  <si>
    <t xml:space="preserve">        3 - Bankalar Hesabı</t>
  </si>
  <si>
    <t xml:space="preserve">        4 - Verilen Çekler ve Ödeme Emirleri (-)</t>
  </si>
  <si>
    <t xml:space="preserve">        5 - Diğer Hazır Değerler</t>
  </si>
  <si>
    <t xml:space="preserve">   B - MENKUL KIYMETLER</t>
  </si>
  <si>
    <t xml:space="preserve">        1 - Hisse Senetleri</t>
  </si>
  <si>
    <t xml:space="preserve">        2 - Özel Kesim Tahvil, Senet ve Bonoları</t>
  </si>
  <si>
    <t xml:space="preserve">        3 - Kamu Kesim Tahvil, Senet ve Bonoları</t>
  </si>
  <si>
    <t xml:space="preserve">        4 - Diğer Menkul Kıymetler</t>
  </si>
  <si>
    <t xml:space="preserve">        5 - Menkul Kıymetler Değer Düşüklüğü Karşılığı Hesabı (-)</t>
  </si>
  <si>
    <t xml:space="preserve">   C - TİCARİ ALACAKLAR</t>
  </si>
  <si>
    <t xml:space="preserve">        1 - Alıcılar</t>
  </si>
  <si>
    <t xml:space="preserve">        2 - Alacak Senetleri</t>
  </si>
  <si>
    <t xml:space="preserve">        3 - Alacak Senetleri Reeskontu (-)</t>
  </si>
  <si>
    <t xml:space="preserve">        4 - Verilen Depozito ve Teminatlar</t>
  </si>
  <si>
    <t xml:space="preserve">        5 - Diğer Ticari Alacaklar</t>
  </si>
  <si>
    <t xml:space="preserve">        6 - Şüpheli Ticari Alacaklar</t>
  </si>
  <si>
    <t xml:space="preserve">        7 - Şüpheli Ticari Alacaklar Karşılığı (-)</t>
  </si>
  <si>
    <t xml:space="preserve">   D - DİĞER ALACAKLAR</t>
  </si>
  <si>
    <t xml:space="preserve">        1 - Ortaklardan Alacaklar</t>
  </si>
  <si>
    <t xml:space="preserve">        2 - İştiraklerden Alacaklar</t>
  </si>
  <si>
    <t xml:space="preserve">        3 - Bağlı Ortaklıklardan Alacaklar</t>
  </si>
  <si>
    <t xml:space="preserve">        4 - Personelden Alacaklar</t>
  </si>
  <si>
    <t xml:space="preserve">        5 - Diğer Çeşitli Alacaklar</t>
  </si>
  <si>
    <t xml:space="preserve">        6 - Diğer Alacak Senetleri Reeskontu (-)</t>
  </si>
  <si>
    <t xml:space="preserve">        7 - Şüpheli Diğer Alacaklar</t>
  </si>
  <si>
    <t xml:space="preserve">        8 - Şüpheli Diğer Alacaklar Karşılığı (-)</t>
  </si>
  <si>
    <t xml:space="preserve">   E - STOKLAR</t>
  </si>
  <si>
    <t xml:space="preserve">        1 - İlk Madde ve Malzeme Giderleri</t>
  </si>
  <si>
    <t xml:space="preserve">        2 - Yarı Mamül Üretim Hesabı</t>
  </si>
  <si>
    <t xml:space="preserve">        3 - Mamüller Hesabı</t>
  </si>
  <si>
    <t xml:space="preserve">        4 - Ticari Mallar</t>
  </si>
  <si>
    <t xml:space="preserve">        5 - Diğer Stoklar Hesabı</t>
  </si>
  <si>
    <t xml:space="preserve">        6 - Stok Değer Düşüklüğü Karşılığı (-)</t>
  </si>
  <si>
    <t xml:space="preserve">        7 - Verilen Sipariş Avansları</t>
  </si>
  <si>
    <t xml:space="preserve">   F - YILLARA YAYGIN İNŞAAT VE ONARIM MALİYETLERİ</t>
  </si>
  <si>
    <t xml:space="preserve">        1 - Yıllara Yaygın İnşaat ve Onarım Maliyetleri</t>
  </si>
  <si>
    <t xml:space="preserve">        2 - Taşeronlara Verilen Avanslar Hesabı</t>
  </si>
  <si>
    <t xml:space="preserve">   G - GELECEK AYLARA AİT GİDERLER VE GELİR TAHAKKUKLARI</t>
  </si>
  <si>
    <t xml:space="preserve">        1 - Gelecek Aylara Ait Giderler</t>
  </si>
  <si>
    <t xml:space="preserve">        2 - Gelir Tahakkukları</t>
  </si>
  <si>
    <t xml:space="preserve">   H - DİĞER DÖNEN VARLIKLAR</t>
  </si>
  <si>
    <t xml:space="preserve">        1 - Devreden KDV</t>
  </si>
  <si>
    <t xml:space="preserve">        2 - İndirilecek KDV</t>
  </si>
  <si>
    <t xml:space="preserve">        3 - Diğer KDV</t>
  </si>
  <si>
    <t xml:space="preserve">        4 - Peşin Ödenen Vergiler ve Fonlar</t>
  </si>
  <si>
    <t xml:space="preserve">        5 - İş Avansları</t>
  </si>
  <si>
    <t xml:space="preserve">        6 - Personel Avansları</t>
  </si>
  <si>
    <t xml:space="preserve">        7 - Sayım ve Tesellüm Noksanları</t>
  </si>
  <si>
    <t xml:space="preserve">        8 - Diğer Çeşitli Dönen Varlıklar</t>
  </si>
  <si>
    <t xml:space="preserve">        9 - Diğer Dönen Varlıklar Karşılığı (-)</t>
  </si>
  <si>
    <t>II-DURAN VARLIKLAR</t>
  </si>
  <si>
    <t xml:space="preserve">   A - TİCARİ ALACAKLAR</t>
  </si>
  <si>
    <t xml:space="preserve">        3 - Alacak Senetleri Reeskontu Hesabı (-)</t>
  </si>
  <si>
    <t xml:space="preserve">        5 - Şüpheli Alacaklar Karşılığı (-)</t>
  </si>
  <si>
    <t xml:space="preserve">   B - DİĞER ALACAKLAR</t>
  </si>
  <si>
    <t xml:space="preserve">        7 - Şüpheli Diğer Alacaklar Karşılığı (-)</t>
  </si>
  <si>
    <t xml:space="preserve">   C - MALİ DURAN VARLIKLAR</t>
  </si>
  <si>
    <t xml:space="preserve">        1 - Bağlı Menkul Kıymetler</t>
  </si>
  <si>
    <t xml:space="preserve">        2 - Bağlı Menkul Kıymetler Değer Düşüklüğü Karşılığı (-)</t>
  </si>
  <si>
    <t xml:space="preserve">        3 - İştirakler</t>
  </si>
  <si>
    <t xml:space="preserve">        4 - İştiraklere Sermaye Taahhütleri (-)</t>
  </si>
  <si>
    <t xml:space="preserve">        5 - İştirakler Sermaye Payları Değer Düşüklüğü Karşılığı (-)</t>
  </si>
  <si>
    <t xml:space="preserve">        6 - Bağlı Ortaklıklar</t>
  </si>
  <si>
    <t xml:space="preserve">        7 - Bağlı Ortaklıklara Sermaye Taahhütleri (-)</t>
  </si>
  <si>
    <t xml:space="preserve">        8 - Bağlı Ortaklıklar Sermaye Payları Değer Düşüklüğü Karşılığı (-)</t>
  </si>
  <si>
    <t xml:space="preserve">        9 - Diğer Mali Duran Varlıklar</t>
  </si>
  <si>
    <t xml:space="preserve">        10 - Diğer Mali Duran Varlıklar Karşılığı (-)</t>
  </si>
  <si>
    <t xml:space="preserve">   D - MADDİ DURAN VARLIKLAR</t>
  </si>
  <si>
    <t xml:space="preserve">        1 - Arazi ve Arsalar</t>
  </si>
  <si>
    <t xml:space="preserve">        2 - Yeraltı ve Yerüstü Düzenleri</t>
  </si>
  <si>
    <t xml:space="preserve">        3 - Binalar</t>
  </si>
  <si>
    <t xml:space="preserve">        4 - Tesis, Makine ve Cihazlar</t>
  </si>
  <si>
    <t xml:space="preserve">        5 - Taşıtlar</t>
  </si>
  <si>
    <t xml:space="preserve">        6 - Demirbaşlar</t>
  </si>
  <si>
    <t xml:space="preserve">        7 - Diğer Maddi Duran Varlıklar</t>
  </si>
  <si>
    <t xml:space="preserve">        8 - Birikmiş Amortismanlar (-)</t>
  </si>
  <si>
    <t xml:space="preserve">        9 - Yapılmakta Olan Yatırımlar</t>
  </si>
  <si>
    <t xml:space="preserve">        10 - Verilen Avanslar</t>
  </si>
  <si>
    <t xml:space="preserve">   E - MADDİ OLMAYAN DURAN VARLIKLAR</t>
  </si>
  <si>
    <t xml:space="preserve">        1 - Haklar</t>
  </si>
  <si>
    <t xml:space="preserve">        2 - Şerefiyeler</t>
  </si>
  <si>
    <t xml:space="preserve">        3 - Kuruluş ve Örgütlenme Giderleri</t>
  </si>
  <si>
    <t xml:space="preserve">        4 - Araştırma ve Geliştirme Maliyetleri</t>
  </si>
  <si>
    <t xml:space="preserve">        5 - Özel Maliyetler</t>
  </si>
  <si>
    <t xml:space="preserve">        6 - Diğer Maddi Olmayan Duran Varlıklar</t>
  </si>
  <si>
    <t xml:space="preserve">        7 - Birikmiş Amortismanlar (-)</t>
  </si>
  <si>
    <t xml:space="preserve">        8 - Verilen Avanslar</t>
  </si>
  <si>
    <t xml:space="preserve">   F - ÖZEL TÜKENMEYE TABİ VARLIKLAR</t>
  </si>
  <si>
    <t xml:space="preserve">        1 - Arama Giderleri</t>
  </si>
  <si>
    <t xml:space="preserve">        2 - Hazırlık ve Geliştirme Giderleri</t>
  </si>
  <si>
    <t xml:space="preserve">        3 - Diğer Özel Tükenmeye Tabi Varlıklar</t>
  </si>
  <si>
    <t xml:space="preserve">        4 - Birikmiş Tükenme Payları (-)</t>
  </si>
  <si>
    <t xml:space="preserve">        5 - Verilen Avanslar</t>
  </si>
  <si>
    <t xml:space="preserve">   G - GELECEK YILLARA AİT GİDER VE GELİR TAHAKKUKLARI</t>
  </si>
  <si>
    <t xml:space="preserve">        1 - Gelecek Yıllara Ait Giderler</t>
  </si>
  <si>
    <t xml:space="preserve">   H - DİĞER DURAN VARLIKLAR</t>
  </si>
  <si>
    <t xml:space="preserve">        1 - Gelecek Yıllarda İndirilecek KDV</t>
  </si>
  <si>
    <t xml:space="preserve">        2 - Diğer KDV</t>
  </si>
  <si>
    <t xml:space="preserve">        3 - Gelecek Yıllar İhtiyacı Stoklar</t>
  </si>
  <si>
    <t xml:space="preserve">        4 - Elden Çıkarılan Stoklar ve Maddi Duran Varlıklar</t>
  </si>
  <si>
    <t xml:space="preserve">        5 - Peşin Ödenen Vergi ve Fonlar</t>
  </si>
  <si>
    <t xml:space="preserve">        6 - Diğer Çeşitli Duran Varlıklar</t>
  </si>
  <si>
    <t xml:space="preserve">        7 - Stok Değer Düşüklüğü Karşılığı (-)</t>
  </si>
  <si>
    <t>AKTİF (VARLIKLAR) TOPLAMI</t>
  </si>
  <si>
    <t>NAZIM HESAPLAR</t>
  </si>
  <si>
    <t>PASİF</t>
  </si>
  <si>
    <t>III-KISA VADELİ YABANCI KAYNAKLAR</t>
  </si>
  <si>
    <t xml:space="preserve">   A - MALİ BORÇLAR</t>
  </si>
  <si>
    <t xml:space="preserve">        1 - Banka Kredileri</t>
  </si>
  <si>
    <t xml:space="preserve">        2 - Uzun Vadeli Kredilerin Anapara Taksitleri ve Faizleri</t>
  </si>
  <si>
    <t xml:space="preserve">        3 - Tahvil Anapara ve Borç Taksit ve Faizleri</t>
  </si>
  <si>
    <t xml:space="preserve">        4 - Çıkarılmış Bonolar ve Senetler</t>
  </si>
  <si>
    <t xml:space="preserve">        5 - Çıkarılmış Diğer Menkul Kıymetler</t>
  </si>
  <si>
    <t xml:space="preserve">        6 - Menkul Kıymetler İhraç Farkları (-)</t>
  </si>
  <si>
    <t xml:space="preserve">        7 - Diğer Mali Borçlar</t>
  </si>
  <si>
    <t xml:space="preserve">   B - TİCARİ BORÇLAR</t>
  </si>
  <si>
    <t xml:space="preserve">        1 - Satıcılar</t>
  </si>
  <si>
    <t xml:space="preserve">        2 - Borç Senetleri</t>
  </si>
  <si>
    <t xml:space="preserve">        3 - Borç Senetleri Reeskontu (-)</t>
  </si>
  <si>
    <t xml:space="preserve">        4 - Alınan Depozito ve Teminatlar</t>
  </si>
  <si>
    <t xml:space="preserve">        5 - Diğer Ticari Borçlar</t>
  </si>
  <si>
    <t xml:space="preserve">   C - DİĞER BORÇLAR</t>
  </si>
  <si>
    <t xml:space="preserve">        1 - Ortaklara Borçlar</t>
  </si>
  <si>
    <t xml:space="preserve">        2 - İştiraklere Borçlar</t>
  </si>
  <si>
    <t xml:space="preserve">        3 - Bağlı Ortaklıklara Borçlar</t>
  </si>
  <si>
    <t xml:space="preserve">        4 - Personele Borçlar</t>
  </si>
  <si>
    <t xml:space="preserve">        5 - Diğer Çeşitli Borçlar</t>
  </si>
  <si>
    <t xml:space="preserve">        6 - Diğer Borç Senetleri Reeskontu (-)</t>
  </si>
  <si>
    <t xml:space="preserve">   D - ALINAN AVANSLAR</t>
  </si>
  <si>
    <t xml:space="preserve">        1 - Alınan Sipariş Avansları</t>
  </si>
  <si>
    <t xml:space="preserve">        2 - Alınan Diğer Avanslar</t>
  </si>
  <si>
    <t xml:space="preserve">   E - YILLARA YAYGIN İNŞAAT VE ONARIM HAKEDİŞLERİ</t>
  </si>
  <si>
    <t xml:space="preserve">        1 - Yıllara Yaygın İnşaat ve Onarım Hakediş Bedelleri</t>
  </si>
  <si>
    <t xml:space="preserve">   F - ÖDENECEK VERGİ VE DİĞER YÜKÜMLÜLÜKLER</t>
  </si>
  <si>
    <t xml:space="preserve">        1 - Ödenecek Vergi ve Fonlar</t>
  </si>
  <si>
    <t xml:space="preserve">        2 - Ödenecek Sosyal Güvenlik Kesintileri</t>
  </si>
  <si>
    <t xml:space="preserve">        3 - Vadesi Geçmiş Ertelenmiş veya Taksitlendirilmiş                              
             Vergi ve Diğer Yükümlülükler</t>
  </si>
  <si>
    <t xml:space="preserve">        4 - Ödenecek Diğer Yükümlülükler</t>
  </si>
  <si>
    <t xml:space="preserve">   G - BORÇ VE GİDER KARŞILIKLARI</t>
  </si>
  <si>
    <t xml:space="preserve">        1 - Dönem Karı Vergi ve Diğer Yasal Yükümlülük Karşılıkları</t>
  </si>
  <si>
    <t xml:space="preserve">        2 - Dönem Karının Peşin Ödenen Vergi ve Diğer Yükümlülükleri (-)</t>
  </si>
  <si>
    <t xml:space="preserve">        3 - Kıdem Tazminatı Karşılığı </t>
  </si>
  <si>
    <t xml:space="preserve">        4 - Maliyet Giderlerleri Karşılığı</t>
  </si>
  <si>
    <t xml:space="preserve">        5 - Diğer Borç ve Gider Karşılıkları</t>
  </si>
  <si>
    <t xml:space="preserve">   H - GELECEK AYLARA AİT GELİRLER VE GİDER TAHAKKUKLARI</t>
  </si>
  <si>
    <t xml:space="preserve">        2 - Gider Tahakkukları</t>
  </si>
  <si>
    <t xml:space="preserve">   I - DİĞER KISA VADELİ YABANCI KAYNAKLAR</t>
  </si>
  <si>
    <t xml:space="preserve">        1 - Hesaplanan KDV</t>
  </si>
  <si>
    <t xml:space="preserve">        3 - Merkez ve Şubeler Cari Hesabı</t>
  </si>
  <si>
    <t xml:space="preserve">        4 - Sayım ve Tesellüm Fazlaları</t>
  </si>
  <si>
    <t xml:space="preserve">        5 - Diğer Çeşitli Yabancı Kaynaklar</t>
  </si>
  <si>
    <t>IV - UZUN VADELİ YABANCI KAYNAKLAR</t>
  </si>
  <si>
    <t xml:space="preserve">        2 - Çıkarılmış Tahviller</t>
  </si>
  <si>
    <t xml:space="preserve">        3 - Çıkarılmış Diğer Menkul Kıymetler</t>
  </si>
  <si>
    <t xml:space="preserve">        4 - Menkul Kıymetler İhraç Farkı (-)</t>
  </si>
  <si>
    <t xml:space="preserve">        5 - Diğer Mali Borçlar</t>
  </si>
  <si>
    <t xml:space="preserve">        4 - Diğer Çeşitli Borçlar</t>
  </si>
  <si>
    <t xml:space="preserve">        5 - Diğer Borç Senetleri Reeskontu (-)</t>
  </si>
  <si>
    <t xml:space="preserve">        6 - Kamuya Olan Ertelenmiş veya Taksitlendirilmiş Borçlar</t>
  </si>
  <si>
    <t xml:space="preserve">   E - BORÇ VE GİDER KARŞILIKLARI</t>
  </si>
  <si>
    <t xml:space="preserve">        1 - Kıdem Tazminatı Karşılığı </t>
  </si>
  <si>
    <t xml:space="preserve">        2 - Diğer Borç ve Gider Karşılıkları</t>
  </si>
  <si>
    <t xml:space="preserve">   F - GELECEK YILLARA AİT GELİRLER VE GİDER TAHAKKUKLARI</t>
  </si>
  <si>
    <t xml:space="preserve">        1 - Gelecek Yıllara Ait Gelirler</t>
  </si>
  <si>
    <t xml:space="preserve">   G - DİĞER UZUN VADELİ YABANCI KAYNAKLAR</t>
  </si>
  <si>
    <t xml:space="preserve">        1 - Gelecek Yıllara Ertelenen veya Terkin Edilen KDV</t>
  </si>
  <si>
    <t xml:space="preserve">        2 - Tesise Katılma Payları</t>
  </si>
  <si>
    <t xml:space="preserve">        3 - Diğer Uzun Vadeli Yabancı Kaynaklar</t>
  </si>
  <si>
    <t>V - ÖZ KAYNAKLAR</t>
  </si>
  <si>
    <t xml:space="preserve">   A - ÖDENMİŞ SERMAYE</t>
  </si>
  <si>
    <t xml:space="preserve">        1 - Sermaye</t>
  </si>
  <si>
    <t xml:space="preserve">        2 - Ödenmemiş Sermaye (-)</t>
  </si>
  <si>
    <t xml:space="preserve">   B - SERMAYE YEDEKLERİ</t>
  </si>
  <si>
    <t xml:space="preserve">        1 - Hisse Senedi İhraç Primleri</t>
  </si>
  <si>
    <t xml:space="preserve">        2 - Hisse Senedi İptal Karları</t>
  </si>
  <si>
    <t xml:space="preserve">        3 - M.D.V. Yeniden Değerleme Artışları</t>
  </si>
  <si>
    <t xml:space="preserve">        4 - İştirakler Yeniden Değerleme Artışları</t>
  </si>
  <si>
    <t xml:space="preserve">        5 - Diğer Sermaye Yedekleri</t>
  </si>
  <si>
    <t xml:space="preserve">   C - KAR YEDEKLERİ</t>
  </si>
  <si>
    <t xml:space="preserve">        1 - Yasal Yedekler</t>
  </si>
  <si>
    <t xml:space="preserve">        2 - Statü Yedekleri</t>
  </si>
  <si>
    <t xml:space="preserve">        3 - Olağanüstü Yedekler</t>
  </si>
  <si>
    <t xml:space="preserve">        4 - Diğer Kar Yedekleri</t>
  </si>
  <si>
    <t xml:space="preserve">        5 - Özel Fonlar</t>
  </si>
  <si>
    <t xml:space="preserve">   D - GEÇMİŞ YILLAR KARLARI</t>
  </si>
  <si>
    <t xml:space="preserve">        1 - Geçmiş Yıllar Karları</t>
  </si>
  <si>
    <t xml:space="preserve">   E - GEÇMİŞ YILLAR ZARARLARI (-)</t>
  </si>
  <si>
    <t xml:space="preserve">        1 - Geçmiş Yıllar Zararları (-)</t>
  </si>
  <si>
    <t xml:space="preserve">   F - DÖNEM NET KARI (ZARARI)</t>
  </si>
  <si>
    <t xml:space="preserve">        1 - Dönem Net Karı</t>
  </si>
  <si>
    <t xml:space="preserve">        2 - Dönem Net Zararı (-)</t>
  </si>
  <si>
    <t>PASİF (KAYNAKLAR) TOPLAMI</t>
  </si>
  <si>
    <t>EK-4: YILLIK GELİR TABLOLARI</t>
  </si>
  <si>
    <t>YILLIK GELİR TABLOSU</t>
  </si>
  <si>
    <t>A - Brüt Satışlar</t>
  </si>
  <si>
    <t xml:space="preserve">     1 - Yurtiçi Satışlar</t>
  </si>
  <si>
    <t xml:space="preserve">     2 - Yurtdışı Satışlar</t>
  </si>
  <si>
    <t xml:space="preserve">     3 - Diğer Gelirler</t>
  </si>
  <si>
    <t>B - Satış İndirimleri (-)</t>
  </si>
  <si>
    <t xml:space="preserve">     1 - Satıştan İadeler (-)</t>
  </si>
  <si>
    <t xml:space="preserve">     2 - Satış İskontoları (-)</t>
  </si>
  <si>
    <t xml:space="preserve">     3 - Diğer İndirimler (-)</t>
  </si>
  <si>
    <t>C - NET SATIŞLAR</t>
  </si>
  <si>
    <t>D - Satışların Maliyeti (-)</t>
  </si>
  <si>
    <t xml:space="preserve">     1 - Satılan Mamüller Maliyeti (-)</t>
  </si>
  <si>
    <t xml:space="preserve">     2 - Satılan Ticari Mallar Maliyeti (-)</t>
  </si>
  <si>
    <t xml:space="preserve">     3 - Satılan Hizmet Maliyeti (-)</t>
  </si>
  <si>
    <t xml:space="preserve">     4 - Diğer Satışların Maliyeti (-)</t>
  </si>
  <si>
    <t>BRÜT SATIŞ KARI VEYA ZARARI</t>
  </si>
  <si>
    <t>E - Faaliyet Giderleri (-)</t>
  </si>
  <si>
    <t xml:space="preserve">     1 - Araştırma ve Geliştirme Giderleri (-)</t>
  </si>
  <si>
    <t xml:space="preserve">     2 - Pazarlama, Satış ve Dağıtım Giderleri (-)</t>
  </si>
  <si>
    <t xml:space="preserve">     3 - Genel Yönetim Giderleri (-)</t>
  </si>
  <si>
    <t>FAALİYET KARI VEYA ZARARI</t>
  </si>
  <si>
    <t>F - Diğer Faaliyetlerden Olağan Gelir ve Karlar</t>
  </si>
  <si>
    <t xml:space="preserve">     1 - İştiraklerden Temettü Gelirleri</t>
  </si>
  <si>
    <t xml:space="preserve">     2 - Bağlı Ortaklıklardan Temettü Gelirleri</t>
  </si>
  <si>
    <t xml:space="preserve">     3 - Faiz Gelirleri</t>
  </si>
  <si>
    <t xml:space="preserve">     4 - Komisyon Gelirleri</t>
  </si>
  <si>
    <t xml:space="preserve">     5 - Konusu Kalmayan Karşılıklar</t>
  </si>
  <si>
    <t xml:space="preserve">     6 - Menkul Kıymet Satış Karları</t>
  </si>
  <si>
    <t xml:space="preserve">     7 - Kambiyo Karları</t>
  </si>
  <si>
    <t xml:space="preserve">     8 - Reeskont Faiz Gelirleri</t>
  </si>
  <si>
    <t xml:space="preserve">     9 - Diğer Olağan Gelir ve Karlar</t>
  </si>
  <si>
    <t>G - Diğer Faaliyetlerden Olağan Gider ve Zararlar (-)</t>
  </si>
  <si>
    <t xml:space="preserve">     1 - Komisyon Giderleri (-)</t>
  </si>
  <si>
    <t xml:space="preserve">     2 - Karşılık Giderleri (-)</t>
  </si>
  <si>
    <t xml:space="preserve">     3 - Menkul Kıymet Satış Zararları (-)</t>
  </si>
  <si>
    <t xml:space="preserve">     4 - Kambiyo Zararları (-)</t>
  </si>
  <si>
    <t xml:space="preserve">     5 - Reeskont Faiz Giderleri (-)</t>
  </si>
  <si>
    <t xml:space="preserve">     6 - Diğer Gider ve Zararlar (-)</t>
  </si>
  <si>
    <t>H - Finansman Giderleri (-)</t>
  </si>
  <si>
    <t xml:space="preserve">     1 - Kısa Vadeli Borçlanma Giderleri (-)</t>
  </si>
  <si>
    <t xml:space="preserve">     2 - Uzun Vadeli Borçlanma Giderleri (-)</t>
  </si>
  <si>
    <t>OLAĞAN KAR VEYA ZARAR</t>
  </si>
  <si>
    <t>I - Olağandışı Gelir ve Karlar</t>
  </si>
  <si>
    <t xml:space="preserve">     1 - Önceki Dönem Gelir ve Karları</t>
  </si>
  <si>
    <t xml:space="preserve">     2 - Diğer Olağandışı Gelir ve Karlar</t>
  </si>
  <si>
    <t>J - Olağandışı Gider ve Zararlar (-)</t>
  </si>
  <si>
    <t xml:space="preserve">     1 - Çalışmayan Kısım Gider ve Zararları (-)</t>
  </si>
  <si>
    <t xml:space="preserve">     2 - Önceki Dönem Gider ve Zararları (-)</t>
  </si>
  <si>
    <t xml:space="preserve">     3 - Diğer Olağandışı Gider ve Zararlar (-)</t>
  </si>
  <si>
    <t>DÖNEM KARI VEYA ZARARI</t>
  </si>
  <si>
    <t>K -  Dönem Karı Vergi ve Diğer Yasal Yükümlülükler Karşılıkları (-)</t>
  </si>
  <si>
    <t>DÖNEM NET KARI VEYA ZARARI</t>
  </si>
  <si>
    <t>EK-6: MİZANLAR</t>
  </si>
  <si>
    <t>AYRICA ONAYLI BASILI ÇIKTI OLARAK YAZI EKİNDE SUNULACAKTIR.</t>
  </si>
  <si>
    <t>EK-7: DAĞITIM ŞİRKETLERİ DOĞAL GAZ ALIM FİYAT, MİKTAR VE BEDELLERİ</t>
  </si>
  <si>
    <t xml:space="preserve">Ocak 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</si>
  <si>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</si>
  <si>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</si>
  <si>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</si>
  <si>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</si>
  <si>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</si>
  <si>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</si>
  <si>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</si>
  <si>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</si>
  <si>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</si>
  <si>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</si>
  <si>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 xml:space="preserve">Aralık </t>
  </si>
  <si>
    <t>Yıllık</t>
  </si>
  <si>
    <t>Abone</t>
  </si>
  <si>
    <t>ÖTV Dahil KDV Hariç Fiyat (TL/sm3)</t>
  </si>
  <si>
    <t>Miktar (sm3)</t>
  </si>
  <si>
    <t>Alım Bedeli (TL)</t>
  </si>
  <si>
    <t>300.000 m3 altı tüketen Serbest Tüketiciler</t>
  </si>
  <si>
    <t>300.000 m3 üzeri tüketen Serbest Tüketiciler</t>
  </si>
  <si>
    <t>……….</t>
  </si>
  <si>
    <t>TOPLAM ABONE DOĞAL GAZ MİKTARI (sm3)</t>
  </si>
  <si>
    <t>TOPLAM ST DOĞAL GAZ MİKTARI (sm3)</t>
  </si>
  <si>
    <t>TOPLAM OSB DOĞAL GAZ MİKTARI (sm3)</t>
  </si>
  <si>
    <t>GENEL TOPLAM (sm3)</t>
  </si>
  <si>
    <t>Tüketim (sm3)</t>
  </si>
  <si>
    <t>Hasılat (TL)</t>
  </si>
  <si>
    <t>Müşteri Sayısı (Fatura Kesilen)</t>
  </si>
  <si>
    <t>300.000 m3 altı tüketen Serbest Tüketici (OSB Hariç)</t>
  </si>
  <si>
    <t>300.000 m3 üzeri tüketen Serbest Tüketici (OSB Hariç)</t>
  </si>
  <si>
    <t>Toplam Hasılat (TL)</t>
  </si>
  <si>
    <t>ÖTV Dahil KDV Hariç Ortalama Fiyat (TL/sm3)</t>
  </si>
  <si>
    <t>Ocak</t>
  </si>
  <si>
    <t>Aralık</t>
  </si>
  <si>
    <t>Yıllık Toplam</t>
  </si>
  <si>
    <t>Tüketim Miktarı (sm3)</t>
  </si>
  <si>
    <t>Uygulanan Sistem Kullanım Bedeli (KDV Hariç)(TL/sm3)</t>
  </si>
  <si>
    <t xml:space="preserve">Taşıma Hasılatı </t>
  </si>
  <si>
    <t>Taşıma Hasılatı</t>
  </si>
  <si>
    <t>3- …</t>
  </si>
  <si>
    <t>……..</t>
  </si>
  <si>
    <t>Toplam Tüketim (sm3)</t>
  </si>
  <si>
    <t>EK-10/B: İŞLETME GİDERLERİ</t>
  </si>
  <si>
    <t xml:space="preserve">İŞLETME GİDERLERİ </t>
  </si>
  <si>
    <t>Toplam İşletme Giderleri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</si>
  <si>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</si>
  <si>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</si>
  <si>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</si>
  <si>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</si>
  <si>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Kira Giderleri</t>
  </si>
  <si>
    <t>Enerji Giderleri</t>
  </si>
  <si>
    <t>03. Bina Isınma</t>
  </si>
  <si>
    <t>04. Elektrik</t>
  </si>
  <si>
    <t>05. Su</t>
  </si>
  <si>
    <t>01. Mahkeme ve Avukatlık</t>
  </si>
  <si>
    <t>04. Sigorta</t>
  </si>
  <si>
    <t>06. EPDK Katılım Payı</t>
  </si>
  <si>
    <t>07. Denetim Giderleri (Mevzuat Kapsamında Yaptırılan)</t>
  </si>
  <si>
    <t>08. Noter Giderleri</t>
  </si>
  <si>
    <t>09. Oda Aidat Giderleri</t>
  </si>
  <si>
    <t>Haberleşme Giderleri</t>
  </si>
  <si>
    <t>Büro ve İdari Giderler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</si>
  <si>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</si>
  <si>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</si>
  <si>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</si>
  <si>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</si>
  <si>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</si>
  <si>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04. Araştırma Geliştirme</t>
  </si>
  <si>
    <t>Şirket Tarafından Tahsil Edilen Fatura Sayısı</t>
  </si>
  <si>
    <t>PTT lerde Tahsil Edilen Fatura Sayısı</t>
  </si>
  <si>
    <t>Bankalarca Tahsil Edilen Fatura Sayısı</t>
  </si>
  <si>
    <t>Diğer        
(Tahsilat Yolunu Belirtiniz)</t>
  </si>
  <si>
    <t>Toplam Fatura Tahsilat Sayısı</t>
  </si>
  <si>
    <t>EK-14/B: DAĞITIM ŞİRKETLERİNİN KREDİLERİ</t>
  </si>
  <si>
    <t>Kredi No</t>
  </si>
  <si>
    <t>Kullanıldığı Proje</t>
  </si>
  <si>
    <t>Krediyi Sağlayan Finans Kurumu</t>
  </si>
  <si>
    <t>Kredi Başlangıç Tarihi</t>
  </si>
  <si>
    <t>Kredi Bitiş Tarihi</t>
  </si>
  <si>
    <t>Para Birimi</t>
  </si>
  <si>
    <t xml:space="preserve">Kredi Tutarı </t>
  </si>
  <si>
    <t>Yıllık Faiz Oranı*</t>
  </si>
  <si>
    <t>İhale Usulü</t>
  </si>
  <si>
    <t>Teklif Usulü</t>
  </si>
  <si>
    <t>Pazarlık Usulü</t>
  </si>
  <si>
    <t>Diğer (Açıklamada belirtiniz)</t>
  </si>
  <si>
    <t>Hakediş</t>
  </si>
  <si>
    <t>Yüklenici</t>
  </si>
  <si>
    <t>Tutar</t>
  </si>
  <si>
    <t>Bölge</t>
  </si>
  <si>
    <t>Usul</t>
  </si>
  <si>
    <t>Açıklama</t>
  </si>
  <si>
    <t>MEVKİ</t>
  </si>
  <si>
    <t>BRÜT ALAN</t>
  </si>
  <si>
    <t>EDİNME YILI</t>
  </si>
  <si>
    <t>KULLANIM AMACI</t>
  </si>
  <si>
    <t>TAŞITLAR</t>
  </si>
  <si>
    <t>PLAKA</t>
  </si>
  <si>
    <t>MARKA / MODEL</t>
  </si>
  <si>
    <t>ORTALAMA YILLIK KM</t>
  </si>
  <si>
    <t>Taşıt-1</t>
  </si>
  <si>
    <t>Taşıt-2</t>
  </si>
  <si>
    <t>Taşıt-3</t>
  </si>
  <si>
    <t>Yazılım - 1</t>
  </si>
  <si>
    <t>Yazılım - 2</t>
  </si>
  <si>
    <t>Yazılım - 3</t>
  </si>
  <si>
    <t>Yazılım - 4</t>
  </si>
  <si>
    <t>Varlık Adı</t>
  </si>
  <si>
    <t>Satış Tarihindeki Birikmiş Amortisman</t>
  </si>
  <si>
    <t>DÖNEMSEL GELİR TABLOSU (TL) (KDV Hariç)</t>
  </si>
  <si>
    <t>TOPLAM GELİRLER</t>
  </si>
  <si>
    <t>YATIRIM GİDERLERİ (TL)</t>
  </si>
  <si>
    <t>ŞEBEKE UNSURLARI</t>
  </si>
  <si>
    <t>Miktar</t>
  </si>
  <si>
    <t>Birim Malzeme Giderleri (TL/Birim)</t>
  </si>
  <si>
    <t>Birim İnşaat ve İşçilik Giderleri (TL/Birim)</t>
  </si>
  <si>
    <t>Toplam Yatırım Giderleri (TL)</t>
  </si>
  <si>
    <t>1. DAĞITIM ŞEBEKESİ</t>
  </si>
  <si>
    <t>1.1. Dağıtım Hatları</t>
  </si>
  <si>
    <t>1.1.1. Çelik Hatlar</t>
  </si>
  <si>
    <t>1-2"</t>
  </si>
  <si>
    <t>metre</t>
  </si>
  <si>
    <t>3-4"</t>
  </si>
  <si>
    <t>5-6"</t>
  </si>
  <si>
    <t>7-8"</t>
  </si>
  <si>
    <t>9-10"</t>
  </si>
  <si>
    <t>11-12"</t>
  </si>
  <si>
    <t>13-14"</t>
  </si>
  <si>
    <t>15-16"</t>
  </si>
  <si>
    <t>17-20"</t>
  </si>
  <si>
    <t>21-24"</t>
  </si>
  <si>
    <t>25-28"</t>
  </si>
  <si>
    <t>28" üzeri</t>
  </si>
  <si>
    <t>1.1.2. Polietilen Hatlar</t>
  </si>
  <si>
    <t>ND 0-40 mm</t>
  </si>
  <si>
    <t>ND 63 mm</t>
  </si>
  <si>
    <t>ND 90 mm</t>
  </si>
  <si>
    <t>ND 110 mm</t>
  </si>
  <si>
    <t>ND 125 mm</t>
  </si>
  <si>
    <t xml:space="preserve">ND 125 mm üzeri </t>
  </si>
  <si>
    <t>1.2. Özel Geçiş Dağıtım Hatları</t>
  </si>
  <si>
    <t>1.2.1. ÖG Çelik Hatlar</t>
  </si>
  <si>
    <t>1.2.2. ÖG Polietilen Hatlar</t>
  </si>
  <si>
    <t>1.3. Hat Vanaları ve Vana Odaları</t>
  </si>
  <si>
    <t>1.3.1. Çelik Vanalar</t>
  </si>
  <si>
    <t>1.3.2. Polietilen Vanalar</t>
  </si>
  <si>
    <t xml:space="preserve">metre           </t>
  </si>
  <si>
    <t>DAĞITIM ŞİRKETLERİ YILLIK TARİFE TABLOLARI LİSTESİ:</t>
  </si>
  <si>
    <t>EK-20: TÜKETİCİ SAYISI DETAY TABLOSU</t>
  </si>
  <si>
    <t>Sayaç Sayısı
(Gaz Kullanan)</t>
  </si>
  <si>
    <t>Toplam Tüketim Miktarı</t>
  </si>
  <si>
    <t xml:space="preserve">Tabloları Düzenleyenler : </t>
  </si>
  <si>
    <t xml:space="preserve">Düzenleyenlerin Telefonu : </t>
  </si>
  <si>
    <t xml:space="preserve">1. Kişi </t>
  </si>
  <si>
    <t>2. Kişi</t>
  </si>
  <si>
    <t xml:space="preserve">Düzenleyenlerin Faksı : </t>
  </si>
  <si>
    <t xml:space="preserve">Düzenleyenlerin E-mail Adresi : </t>
  </si>
  <si>
    <t>3. Kişi</t>
  </si>
  <si>
    <t>4. Kişi</t>
  </si>
  <si>
    <t>5. Kişi</t>
  </si>
  <si>
    <t>Faaliyette Bulunulan Alan</t>
  </si>
  <si>
    <t>km2</t>
  </si>
  <si>
    <t>1- Şirket mizanları detay kalemlerinin anlaşılacak şekilde tam adlarıyla ve bu kalemlere ilişkin açıklamaların aydınlatıcı şekilde verilmesi gerekmektedir.</t>
  </si>
  <si>
    <t>2- Şirket mizanlarının excel tablosu şeklinde eklenmesi, fotoğraf veya pdf şeklinde eklenmemesi gerekmektedir.</t>
  </si>
  <si>
    <t>Toplam Personel Giderleri (TL)</t>
  </si>
  <si>
    <t>Deplase Hat Maliyeti
(TL)</t>
  </si>
  <si>
    <t>TÜKETİM ORANI</t>
  </si>
  <si>
    <t>DAĞITIM ŞİRKETLERİNİN 2014 YILI DOĞAL GAZ ALIM FİYAT, MİKTAR VE BEDELLERİ</t>
  </si>
  <si>
    <t>DAĞITIM ŞİRKETLERİ 2014 YILI DOĞAL GAZ SATIŞ FİYAT, MİKTAR VE BEDELLERİ (sm3)</t>
  </si>
  <si>
    <t>2014 YILINDAKİ MÜŞTERİLER</t>
  </si>
  <si>
    <t>CNG Lisansı Sahiplerine Satış</t>
  </si>
  <si>
    <t>Isıtma Gazı ve Diğer Amaçlı Kullanım</t>
  </si>
  <si>
    <t>Gider (TL)</t>
  </si>
  <si>
    <t>Elektrik Üretim Tesisleri</t>
  </si>
  <si>
    <t>Sanayi Tesisleri</t>
  </si>
  <si>
    <t>Ticarethane ve Diğer</t>
  </si>
  <si>
    <t>Organize Sanayi Bölgeleri</t>
  </si>
  <si>
    <t>Resmi Kurum</t>
  </si>
  <si>
    <t>Konut</t>
  </si>
  <si>
    <t>Lisans Kapsamına 
Alınan Şehir(ler)</t>
  </si>
  <si>
    <t>EVET</t>
  </si>
  <si>
    <t>HAYIR</t>
  </si>
  <si>
    <t>Eğer yukarıdaki soruya verilen cevap "EVET" ise 3 numaralı bölümü doldurmanız gerekmektedir.</t>
  </si>
  <si>
    <t>1.1. Şirket Unvanı</t>
  </si>
  <si>
    <t>1.2. Kuruluş Tarihi</t>
  </si>
  <si>
    <t>1. ŞİRKET KİMLİĞİ</t>
  </si>
  <si>
    <t>2.1. Lisans Tarihi ve Sayısı</t>
  </si>
  <si>
    <t>2. LİSANS BİLGİLERİ</t>
  </si>
  <si>
    <t>2.2. Lisans Türü</t>
  </si>
  <si>
    <t>2.3. Lisans Süresi</t>
  </si>
  <si>
    <t>2.4. Tarifeye Esas Faaliyeti</t>
  </si>
  <si>
    <t>2.6. Lisans Bölgesi Genişledi mi?</t>
  </si>
  <si>
    <t>3. GENİŞLEME BİLGİLERİ</t>
  </si>
  <si>
    <t>4. İLETİŞİM BİLGİLERİ</t>
  </si>
  <si>
    <t>4.1. Yazışma Adresi</t>
  </si>
  <si>
    <t>4.2. Telefon Numarası</t>
  </si>
  <si>
    <t>4.3. Faks Numarası</t>
  </si>
  <si>
    <t xml:space="preserve">4.4. Şirket İnternet Adresi </t>
  </si>
  <si>
    <t>4.5. Şirket E-posta adresi</t>
  </si>
  <si>
    <t>4.6. Bağlantı kurulacak sorumlu yetkililer</t>
  </si>
  <si>
    <t>EK-2: TEMEL VERİLER</t>
  </si>
  <si>
    <t>2. ŞEBEKE BİLGİLERİ</t>
  </si>
  <si>
    <t xml:space="preserve">2.4. Penetrasyon oranı </t>
  </si>
  <si>
    <t>2.5. Pik Gün Verileri</t>
  </si>
  <si>
    <t>2.1. Faaliyette bulunulan alan</t>
  </si>
  <si>
    <t>%</t>
  </si>
  <si>
    <t>3. ABONE BİLGİLERİ</t>
  </si>
  <si>
    <t>3.2. Gaz Verilen Bina Sayısı (Aboneler için) (Kümülatif)</t>
  </si>
  <si>
    <t>Sm3</t>
  </si>
  <si>
    <t>4. DOĞAL GAZ ALIŞ, SATIŞ VE TAŞIMA BİLGİLERİ</t>
  </si>
  <si>
    <t>2.2. Toplam Boru Hattı Uzunluğu (kümülatif)</t>
  </si>
  <si>
    <t>2.2.1. Çelik hat uzunluğu (kümülatif)</t>
  </si>
  <si>
    <t>2.2.2. PE hat uzunluğu (kümülatif)</t>
  </si>
  <si>
    <t>2.2.3. Servis hattı uzunluğu (kümülatif)</t>
  </si>
  <si>
    <t>4.1. Satın Alınan Doğal Gaz Miktarı</t>
  </si>
  <si>
    <t>4.2. Satılan Doğal Gaz Miktarı</t>
  </si>
  <si>
    <t>4.3. Taşınan Gaz Miktarı</t>
  </si>
  <si>
    <t>DAĞITIM ŞİRKETLERİNİN 2012 YILI DOĞAL GAZ ALIM FİYAT, MİKTAR VE BEDELLERİ</t>
  </si>
  <si>
    <t>DAĞITIM ŞİRKETLERİNİN 2013 YILI DOĞAL GAZ ALIM FİYAT, MİKTAR VE BEDELLERİ</t>
  </si>
  <si>
    <t>DAĞITIM ŞİRKETLERİNİN 2015 YILI DOĞAL GAZ ALIM FİYAT, MİKTAR VE BEDELLERİ</t>
  </si>
  <si>
    <t>DAĞITIM ŞİRKETLERİ 2012 YILI DOĞAL GAZ SATIŞ FİYAT, MİKTAR VE BEDELLERİ (sm3)</t>
  </si>
  <si>
    <t>DAĞITIM ŞİRKETLERİ 2013 YILI DOĞAL GAZ SATIŞ FİYAT, MİKTAR VE BEDELLERİ (sm3)</t>
  </si>
  <si>
    <t>DAĞITIM ŞİRKETLERİ 2015 YILI DOĞAL GAZ SATIŞ FİYAT, MİKTAR VE BEDELLERİ (sm3)</t>
  </si>
  <si>
    <t>Sıra No.</t>
  </si>
  <si>
    <t>2.5.3. Şebekenin Pik Gününde Şebekeden Geçen Toplam Gaz Miktarı</t>
  </si>
  <si>
    <t>2.5.5. Pik Günde Abonelerce Tüketilen Gaz Miktarı</t>
  </si>
  <si>
    <t>2012 YILINDAKİ MÜŞTERİLER</t>
  </si>
  <si>
    <t>2013 YILINDAKİ MÜŞTERİLER</t>
  </si>
  <si>
    <t>2015 YILINDAKİ MÜŞTERİLER</t>
  </si>
  <si>
    <t>02. Sosyal Yardımlar</t>
  </si>
  <si>
    <t>03. Tazminatlar</t>
  </si>
  <si>
    <t>01. Esas Ücretler (Ücrete bağlı vergiler dahil)</t>
  </si>
  <si>
    <t xml:space="preserve">04. İşveren Payları </t>
  </si>
  <si>
    <t>İlk Madde ve Malzeme Giderleri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</si>
  <si>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</si>
  <si>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</si>
  <si>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</si>
  <si>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</si>
  <si>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</si>
  <si>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</si>
  <si>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11. Bakım Onarım Giderleri</t>
  </si>
  <si>
    <t>14. Temizlik Hizmet Giderleri</t>
  </si>
  <si>
    <t>05. EPDK Yıllık Lisans Bedeli</t>
  </si>
  <si>
    <t>01. Telsiz</t>
  </si>
  <si>
    <t>02. Telefon</t>
  </si>
  <si>
    <t>03. İnternet</t>
  </si>
  <si>
    <t>04. Posta ve Kargo</t>
  </si>
  <si>
    <t>01. Kırtasiye, Fotokopi ve Matbaa Giderleri</t>
  </si>
  <si>
    <t>01. Gayrimenkul Kira Giderleri</t>
  </si>
  <si>
    <t>02.01. Doğal Gaz Alım Damga Vergisi</t>
  </si>
  <si>
    <t>02.02. Doğal Gaz Satış Damga Vergisi</t>
  </si>
  <si>
    <t>02.03. Diğer İşlemlerden Doğan Damga Vergisi</t>
  </si>
  <si>
    <t>04.01. Şebekeye İlişkin Sigorta Giderleri</t>
  </si>
  <si>
    <t>04.02. Bina Sigorta Giderleri</t>
  </si>
  <si>
    <t>04.03. Araç Sigorta Giderleri</t>
  </si>
  <si>
    <t>04.04. Diğer Sigorta Giderleri</t>
  </si>
  <si>
    <t>11. İlan Giderleri</t>
  </si>
  <si>
    <t>05. SCADA ve Uzaktan Okuma Sistemleri</t>
  </si>
  <si>
    <t>05. Gider Sayılan Demirbaşlar</t>
  </si>
  <si>
    <t>06. Kanunen Kabul Edilmeyen Giderler</t>
  </si>
  <si>
    <t>FATURA BİLGİLERİ</t>
  </si>
  <si>
    <t>Fatura Tahsilat Bilgileri</t>
  </si>
  <si>
    <t>Dönem</t>
  </si>
  <si>
    <t>2013 Toplamı</t>
  </si>
  <si>
    <t>2014 Toplamı</t>
  </si>
  <si>
    <t>2015 Toplamı</t>
  </si>
  <si>
    <t>EK-10/C: İŞLETME GİDERLERİ - MİZAN KARŞILIĞI</t>
  </si>
  <si>
    <t>Genişleme Kurul Karar Tarih ve Sayısı</t>
  </si>
  <si>
    <t>… tarihli ve … sayılı</t>
  </si>
  <si>
    <t>2.5.1. Şebekenin Günlük Gaz Taşıma Kapasitesi</t>
  </si>
  <si>
    <t>2.5.2. Pik Gün</t>
  </si>
  <si>
    <t>gg/aa/yyyy</t>
  </si>
  <si>
    <t>Sm3/gün</t>
  </si>
  <si>
    <r>
      <t>EK-8/C: 100.000 m</t>
    </r>
    <r>
      <rPr>
        <b/>
        <vertAlign val="superscript"/>
        <sz val="12"/>
        <rFont val="Arial Tur"/>
        <charset val="162"/>
      </rPr>
      <t>3</t>
    </r>
    <r>
      <rPr>
        <b/>
        <sz val="12"/>
        <rFont val="Arial Tur"/>
        <charset val="162"/>
      </rPr>
      <t xml:space="preserve"> ÜZERİ TÜKETEN SERBEST TÜKETİCİLERİN LİSTESİ</t>
    </r>
  </si>
  <si>
    <t xml:space="preserve">01. Dağıtım Hatları </t>
  </si>
  <si>
    <t>07. Kokulandırma Giderleri</t>
  </si>
  <si>
    <t>08. Komisyon Giderleri</t>
  </si>
  <si>
    <t>09. Güvenlik Hizmeti</t>
  </si>
  <si>
    <t>10. Çağrı Merkezi</t>
  </si>
  <si>
    <t xml:space="preserve">11.01. Dağıtım Hatları </t>
  </si>
  <si>
    <t>11.02. İstasyonlar</t>
  </si>
  <si>
    <t>11.03. Sayaçlar (Periyodik muayene ve kalibrasyon hariç)</t>
  </si>
  <si>
    <t>11.04. Bina</t>
  </si>
  <si>
    <t>11.05. Araçlar</t>
  </si>
  <si>
    <t>11.06. Demirbaşlar</t>
  </si>
  <si>
    <t>12. Teknoloji Hizmeti</t>
  </si>
  <si>
    <t>13. Danışmanlık ve Müşavirlik Giderleri</t>
  </si>
  <si>
    <t>13.01. Destek Hizmet Alım Giderleri</t>
  </si>
  <si>
    <t>13.02. Diğer Danışmanlık ve Müşavirlik Giderleri</t>
  </si>
  <si>
    <t>02. Kullanım Hakkı Giderleri</t>
  </si>
  <si>
    <t>03. Makine Teçhizat Kira Giderleri</t>
  </si>
  <si>
    <t>04. Araç Kira Giderleri</t>
  </si>
  <si>
    <t>05. Yazılım Kira Giderleri</t>
  </si>
  <si>
    <t>İşletme Gider Detay</t>
  </si>
  <si>
    <t>Hesap Adı</t>
  </si>
  <si>
    <t>İşletme Giderleri - Ana Kalem</t>
  </si>
  <si>
    <t xml:space="preserve">Personel Ücret ve Giderleri </t>
  </si>
  <si>
    <t>Hesap No</t>
  </si>
  <si>
    <t>10. EPDK Kesin Teminat Komisyon Gideri</t>
  </si>
  <si>
    <t>02. Damga Vergisi</t>
  </si>
  <si>
    <t>06. Kokulandırma Giderleri</t>
  </si>
  <si>
    <t>Yasal Zorunlu Harcamalar</t>
  </si>
  <si>
    <t>03. Diğer Vergi, Resim ve Harçlar 
(ÖİV ve MTV dahil, Kurumlar Vergisi hariçtir.)</t>
  </si>
  <si>
    <t>03. Diğer Vergi, Resim ve Harçlar 
(ÖİV ve MTV dahil, Kurumlar Vergisi Hariçtir.)</t>
  </si>
  <si>
    <t>1. Müşteri Hizmetleri Personeli</t>
  </si>
  <si>
    <t>2. Güvenlik Personeli</t>
  </si>
  <si>
    <t>3. Teknik Hizmetler Personeli</t>
  </si>
  <si>
    <t>4. Genel Hizmet Personeli</t>
  </si>
  <si>
    <t>1.1. Sayaç Okuma ve Faturalandırma Hizmeti</t>
  </si>
  <si>
    <t>1.2. Abonelik Hizmeti</t>
  </si>
  <si>
    <t>1.3. Tahsilat Hizmeti</t>
  </si>
  <si>
    <t>3.1. İç Tesisat</t>
  </si>
  <si>
    <t>3.2. Acil Müdahale</t>
  </si>
  <si>
    <t>3.3. Bakım Onarım</t>
  </si>
  <si>
    <t>3.4. Yapım, Proje ve Etüd</t>
  </si>
  <si>
    <t>5. Pazarlama Personeli</t>
  </si>
  <si>
    <t>6. Genel Yönetim Personeli</t>
  </si>
  <si>
    <t>PERSONEL SAYISI DAĞILIMI (Dönem Sonu İtibariyle)</t>
  </si>
  <si>
    <t>PERSONEL GİDERLERİ DAĞILIMI (TL) (Dönem Sonu İtibariyle)</t>
  </si>
  <si>
    <t>1. Müşteri Hizmetleri Personel Gideri</t>
  </si>
  <si>
    <t>2. Güvenlik Personel Gideri</t>
  </si>
  <si>
    <t>3. Teknik Hizmetler Personel Gideri</t>
  </si>
  <si>
    <t>4. Genel Hizmet Personel Gideri</t>
  </si>
  <si>
    <t>5. Pazarlama Personel Gideri</t>
  </si>
  <si>
    <t>6. Genel Yönetim Personel Gideri</t>
  </si>
  <si>
    <t>02.02. Diğer İşlemlerden Doğan Damga Vergisi</t>
  </si>
  <si>
    <t>04.01. EPDK AR-GE Komisyonu Tarafından Kabul Edilen Projeler</t>
  </si>
  <si>
    <t>04.02. EPDK AR-GE Komisyonu Tarafından Kabul Edilmeyen Projeler</t>
  </si>
  <si>
    <t>Taksit Periyodu</t>
  </si>
  <si>
    <t>Bağlantı başvuru sayısı</t>
  </si>
  <si>
    <t>Reddedilen bağlantı talep sayısı</t>
  </si>
  <si>
    <t>Kabul edilen bağlantı talep sayısı</t>
  </si>
  <si>
    <t>Ortalama bağlantı başvurusu sonuçlandırma süresi</t>
  </si>
  <si>
    <t>Gün</t>
  </si>
  <si>
    <t>KİRALAMA TARİHİ</t>
  </si>
  <si>
    <t>MEVKİİ</t>
  </si>
  <si>
    <t>Okunan Sayaç Sayısı
(adet)</t>
  </si>
  <si>
    <t>İhbarname Sayısı
(adet)</t>
  </si>
  <si>
    <t>EK-10/E: TAŞIT KİRA GİDERLERİ</t>
  </si>
  <si>
    <t>KİRALAMA SÜRESİ
(Ay Bazında)</t>
  </si>
  <si>
    <t>İLGİLİ YIL TOPLAM KİRA BEDELİ (TL)</t>
  </si>
  <si>
    <t>KİRALANAN FİRMA</t>
  </si>
  <si>
    <t>EK-10/F: YAZILIM KİRA GİDERLERİ</t>
  </si>
  <si>
    <t>İLGİLİ YIL YAPILAN KİLOMETRE</t>
  </si>
  <si>
    <t>YAZILIM TANIMI</t>
  </si>
  <si>
    <t>EDİNİM BEDELİ</t>
  </si>
  <si>
    <t>EK-23: ŞEBEKE HARİCİ VARLIKLAR</t>
  </si>
  <si>
    <t>1.1. 0 - 10.000 sm3</t>
  </si>
  <si>
    <t>1.2. 10.001 - 100.000 sm3</t>
  </si>
  <si>
    <t>1.3. 100.001 - 1.000.000 sm3</t>
  </si>
  <si>
    <t>1.4. 1.000.001 - 10.000.000 sm3</t>
  </si>
  <si>
    <t>1.5. 10.000.001 - 100.000.000 sm3</t>
  </si>
  <si>
    <t>1.6. 100.000.001 sm3 ve Üzeri</t>
  </si>
  <si>
    <t>1. Sistem Kullanım Gelirleri</t>
  </si>
  <si>
    <t>2. Bağlantı Gelirleri</t>
  </si>
  <si>
    <t>4. Sertifika Hizmet Gelirleri</t>
  </si>
  <si>
    <t>5. Sayaç Açma Kapama Gelirleri</t>
  </si>
  <si>
    <t>6. Deplase Hat Gelirleri</t>
  </si>
  <si>
    <t>TAHSİL EDİLEN GÜVENCE BEDELLERİ (TL)</t>
  </si>
  <si>
    <t>Edinim Değeri (TL)</t>
  </si>
  <si>
    <t>Satış Tarihi 
(gg/aa/yyyy)</t>
  </si>
  <si>
    <t>Satış Değeri 
(TL)</t>
  </si>
  <si>
    <t>Edinme Tarihi
(gg/aa/yyyy)</t>
  </si>
  <si>
    <t>(G): Gerçekleşme</t>
  </si>
  <si>
    <t>Dağıtım Bölgesi Su Abone Sayısı (Kümülatif)</t>
  </si>
  <si>
    <t>EK-27/A: TÜKETİM GRUBU BAZINDA TÜKETİCİ SAYISI VE TÜKETİM MİKTARLARI (TAŞIMA DAHİL) (V1)</t>
  </si>
  <si>
    <t>Tüketim</t>
  </si>
  <si>
    <t>Fatura</t>
  </si>
  <si>
    <t>EK-27/B: TÜKETİM GRUBU BAZINDA TÜKETİCİ SAYISI VE TÜKETİM MİKTARLARI (TAŞIMA DAHİL) (V2)</t>
  </si>
  <si>
    <t>EK-27/C: TÜKETİM KADEMELERİ BAZINDA MÜŞTERİ PROFİLİ</t>
  </si>
  <si>
    <t>Metre</t>
  </si>
  <si>
    <t>TL</t>
  </si>
  <si>
    <t>1. İlgili Yıl Başı İtibariyle Tahsil Edilmiş Güvence Bedeli Toplamı (Enflasyon Hariç)</t>
  </si>
  <si>
    <t>1.1. Abone</t>
  </si>
  <si>
    <t>1.2. Diğer Müşteriler</t>
  </si>
  <si>
    <t>EK-25: GÜVENCE BEDELİ AKIŞ TABLOSU</t>
  </si>
  <si>
    <t>2. İlgili Yıl Başı İtibariyle Tahsil Edilmiş Güvence Bedellerinin Dönem Başı İtibariyle Enflasyon Farkı Toplamı</t>
  </si>
  <si>
    <t>2.1. Abone</t>
  </si>
  <si>
    <t>2.2. Diğer Müşteriler</t>
  </si>
  <si>
    <t>3.1. Abone</t>
  </si>
  <si>
    <t>3.2. Diğer Müşteriler</t>
  </si>
  <si>
    <t>4.1. Abone</t>
  </si>
  <si>
    <t>4.2. Diğer Müşteriler</t>
  </si>
  <si>
    <t>5.1. Abone</t>
  </si>
  <si>
    <t>5.2. Diğer Müşteriler</t>
  </si>
  <si>
    <t>7. Hasar Gelirleri</t>
  </si>
  <si>
    <t>8. Usulsüz Gaz Kullanım Bedeli</t>
  </si>
  <si>
    <t>9. Kaçak Gaz Kullanım Bedeli</t>
  </si>
  <si>
    <t>9.1. Kaçak Gaz Tüketim Bedeli</t>
  </si>
  <si>
    <t>9.2. Kaçak Gaz Ceza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</si>
  <si>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</si>
  <si>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</si>
  <si>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</si>
  <si>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</si>
  <si>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</si>
  <si>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</si>
  <si>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</si>
  <si>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11.5.1. Şebeke Varlık Satış Gelirleri</t>
  </si>
  <si>
    <t>11.5.2. Şebeke Harici Varlık Satış Gelirleri</t>
  </si>
  <si>
    <t>11.6. Hurda Satış Gelirleri</t>
  </si>
  <si>
    <t>11.7. Sigorta Tazmin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</si>
  <si>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</si>
  <si>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</si>
  <si>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</si>
  <si>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</si>
  <si>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</si>
  <si>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</si>
  <si>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Çelik</t>
  </si>
  <si>
    <t>PE</t>
  </si>
  <si>
    <t>1. Dağıtım Hatları</t>
  </si>
  <si>
    <t>2. Hat Vanaları ve Vana Odaları</t>
  </si>
  <si>
    <t>2.1. Çelik Vanalar (adet)</t>
  </si>
  <si>
    <t>2.2. Polietilen Vanalar (adet)</t>
  </si>
  <si>
    <t>1.1. Çelik Hatlar (metre)</t>
  </si>
  <si>
    <t>1.2. Polietilen Hatlar (metre)</t>
  </si>
  <si>
    <t>3. Şehir Giriş İstasyonu (adet)</t>
  </si>
  <si>
    <t>4. Şehir İçi Bölge İstasyonu (adet)</t>
  </si>
  <si>
    <t>Yatırım Tavanı Kapsamında Olan Yatırımlar (Mevcut Bölge)</t>
  </si>
  <si>
    <t>EK-21/C: PLANLANAN YATIRIMLAR</t>
  </si>
  <si>
    <t>2017-2021</t>
  </si>
  <si>
    <t>5. Şehir Besleme Hatları (TL)</t>
  </si>
  <si>
    <t>6. Servis Hattı Maliyeti (Sayaçlar Dahil) (TL)</t>
  </si>
  <si>
    <t>7. Kazı, Ruhsat, Harç Maliyetleri (TL)</t>
  </si>
  <si>
    <t>8. Kamulaştırma Maliyetleri (TL)</t>
  </si>
  <si>
    <t>9. Üst Kaplama Maliyetleri (TL)</t>
  </si>
  <si>
    <t>10. Kontrol Şirketi Maliyetleri (TL)</t>
  </si>
  <si>
    <t>11. Katodik Koruma Maliyetleri (TL)</t>
  </si>
  <si>
    <t>12. SCADA Yatırımları (TL)</t>
  </si>
  <si>
    <t>13. Haritalama ve Coğrafi Bilgi Sistemleri (TL)</t>
  </si>
  <si>
    <t>14. Devralınan Hat ve Tesisler (TL)</t>
  </si>
  <si>
    <t>15. CNG Yatırımları (TL)</t>
  </si>
  <si>
    <t>5. Kazı, Ruhsat, Harç Maliyetleri (TL)</t>
  </si>
  <si>
    <t>6. Kamulaştırma Maliyetleri (TL)</t>
  </si>
  <si>
    <t>7. Üst Kaplama Maliyetleri (TL)</t>
  </si>
  <si>
    <t>8. Katodik Koruma Maliyetleri (TL)</t>
  </si>
  <si>
    <t>9. Haritalama ve Coğrafi Bilgi Sistemleri (TL)</t>
  </si>
  <si>
    <t>İstasyon 1 (Kapasite:………..m3/h)</t>
  </si>
  <si>
    <t>İstasyon 2 (Kapasite:………. m3/h)</t>
  </si>
  <si>
    <t>İstasyon 3 (Kapasite:………..m3/h)</t>
  </si>
  <si>
    <t>İstasyon 4 (Kapasite:………. m3/h)</t>
  </si>
  <si>
    <t>İstasyon 5 (Kapasite:………..m3/h)</t>
  </si>
  <si>
    <t>İstasyon 6 (Kapasite:………. m3/h)</t>
  </si>
  <si>
    <t>İstasyon 7 (Kapasite:………..m3/h)</t>
  </si>
  <si>
    <t>İstasyon 8 (Kapasite:………. m3/h)</t>
  </si>
  <si>
    <t>İstasyon 9 (Kapasite:………. m3/h)</t>
  </si>
  <si>
    <t>İstasyon 10 (Kapasite:………. m3/h)</t>
  </si>
  <si>
    <t>BR 1 (Kapasite:………..m3/h)</t>
  </si>
  <si>
    <t>BR 2 (Kapasite:………. m3/h)</t>
  </si>
  <si>
    <t>BR 3 (Kapasite:………..m3/h)</t>
  </si>
  <si>
    <t>BR 4 (Kapasite:………. m3/h)</t>
  </si>
  <si>
    <t>BR 5 (Kapasite:………..m3/h)</t>
  </si>
  <si>
    <t>BR 6 (Kapasite:………. m3/h)</t>
  </si>
  <si>
    <t>BR 7 (Kapasite:………..m3/h)</t>
  </si>
  <si>
    <t>BR 8 (Kapasite:………. m3/h)</t>
  </si>
  <si>
    <t>BR 9 (Kapasite:………. m3/h)</t>
  </si>
  <si>
    <t>BR 10 (Kapasite:………. m3/h)</t>
  </si>
  <si>
    <t>2.1. Çelik Hatlar</t>
  </si>
  <si>
    <t>2.2. Çelik Vanalar</t>
  </si>
  <si>
    <t>2.3. Pig İstasyonları</t>
  </si>
  <si>
    <t>G4 Mekanik</t>
  </si>
  <si>
    <t>G6 Mekanik</t>
  </si>
  <si>
    <t>G10 Mekanik</t>
  </si>
  <si>
    <t>G16 Mekanik</t>
  </si>
  <si>
    <t>G25 Mekanik</t>
  </si>
  <si>
    <t>G40 Mekanik</t>
  </si>
  <si>
    <t>G65 Mekanik</t>
  </si>
  <si>
    <t>G100 Mekanik</t>
  </si>
  <si>
    <t>G160 Mekanik</t>
  </si>
  <si>
    <t>G250 Mekanik</t>
  </si>
  <si>
    <t>G400 Mekanik</t>
  </si>
  <si>
    <t>G400 Üzeri Mekanik</t>
  </si>
  <si>
    <t>G4 Elektronik</t>
  </si>
  <si>
    <t>G6 Elektronik</t>
  </si>
  <si>
    <t>G10 Elektronik</t>
  </si>
  <si>
    <t>G16 Elektronik</t>
  </si>
  <si>
    <t>G25 Elektronik</t>
  </si>
  <si>
    <t>G40 Elektronik</t>
  </si>
  <si>
    <t>G65 Elektronik</t>
  </si>
  <si>
    <t>G100 Elektronik</t>
  </si>
  <si>
    <t>G160 Elektronik</t>
  </si>
  <si>
    <t>G250 Elektronik</t>
  </si>
  <si>
    <t>G400 Elektronik</t>
  </si>
  <si>
    <t>G400 Üzeri Elektronik</t>
  </si>
  <si>
    <t>EK-21/D: İSTASYON BİLGİLERİ</t>
  </si>
  <si>
    <t>Teknik Özellikler</t>
  </si>
  <si>
    <t>Edinme Tarihi</t>
  </si>
  <si>
    <t>Edinme Türü</t>
  </si>
  <si>
    <t>Yatırım Tutarı (TL)</t>
  </si>
  <si>
    <t>Kapasite (m3/h)</t>
  </si>
  <si>
    <t>Giriş Basıncı (bar)</t>
  </si>
  <si>
    <t>Çıkış Basıncı (bar)</t>
  </si>
  <si>
    <t>İlave Yatırım</t>
  </si>
  <si>
    <t>İstasyon 1</t>
  </si>
  <si>
    <t>Devir/Yatırım</t>
  </si>
  <si>
    <t>İstasyon 2</t>
  </si>
  <si>
    <t>İstasyon 3</t>
  </si>
  <si>
    <t>İstasyon 4</t>
  </si>
  <si>
    <t>İstasyon 5</t>
  </si>
  <si>
    <t>1. Şehir Giriş İstasyonları</t>
  </si>
  <si>
    <t>2. ŞEHİR BESLEME HATTI</t>
  </si>
  <si>
    <t>4. DİĞER YATIRIMLAR</t>
  </si>
  <si>
    <t>4.1. Kazı, Ruhsat, Harç Giderleri</t>
  </si>
  <si>
    <t>4.2. Kamulaştırma</t>
  </si>
  <si>
    <t>4.3. Üst Kaplama Giderleri</t>
  </si>
  <si>
    <t>4.3.1. Belediye Üst Kaplama Giderleri</t>
  </si>
  <si>
    <t>4.3.2. Alt Yüklenici Üst Kaplama Giderleri</t>
  </si>
  <si>
    <t>4.3.2.1. Asfalt Kaplama</t>
  </si>
  <si>
    <t>4.3.2.2. Beton Kaplama</t>
  </si>
  <si>
    <t>4.3.2.3. Parke Kaplama</t>
  </si>
  <si>
    <t>4.3.2.4. Diğer Kaplama</t>
  </si>
  <si>
    <t>4.4. Kontrol Şirketi Maliyetleri</t>
  </si>
  <si>
    <t>4.5. Katodik Koruma Sistemi</t>
  </si>
  <si>
    <r>
      <t xml:space="preserve">4.7.1. Halihazır </t>
    </r>
    <r>
      <rPr>
        <sz val="10"/>
        <color rgb="FF000000"/>
        <rFont val="Arial"/>
        <family val="2"/>
        <charset val="162"/>
      </rPr>
      <t>Harita Yatırımları</t>
    </r>
  </si>
  <si>
    <t>4.7.2. Uygulama (As-Built) Yatırımları</t>
  </si>
  <si>
    <t>4.7.3. CBS Yatırımları</t>
  </si>
  <si>
    <t>4.7.4. Etüt ve Proje Giderleri</t>
  </si>
  <si>
    <t>4.3.3. Asfalt Plenti</t>
  </si>
  <si>
    <t>1.1. Nüfus (adet)</t>
  </si>
  <si>
    <t>1.2. Şehir Sayısı (adet)</t>
  </si>
  <si>
    <t>1.3. Toplam Bina Sayısı (adet</t>
  </si>
  <si>
    <t>1.4. Toplam Daire Sayısı (adet)</t>
  </si>
  <si>
    <t>EK-10/G: FATURA BİLGİLERİ</t>
  </si>
  <si>
    <t>EK-22/A: HAKEDİŞLER</t>
  </si>
  <si>
    <t>Tip</t>
  </si>
  <si>
    <t>Metraj</t>
  </si>
  <si>
    <t>EK-22/B: HAKEDİŞ METRAJ DETAYI</t>
  </si>
  <si>
    <t>Sıra No</t>
  </si>
  <si>
    <t>Faaliyet Geliri Detayı</t>
  </si>
  <si>
    <t>Faaliyet Gelirleri - Ana Kalem</t>
  </si>
  <si>
    <t>3. İç Tesisat İşlem Gelirleri</t>
  </si>
  <si>
    <t>11.8. Sayaç Tamir Gelirleri</t>
  </si>
  <si>
    <t>EK-24/A: FAALİYET GELİRLERİ</t>
  </si>
  <si>
    <t>Sayaç Türü</t>
  </si>
  <si>
    <t>Sayaç Markası</t>
  </si>
  <si>
    <t>Sayaç Sayısı</t>
  </si>
  <si>
    <t>Dönem Başı Sayaç Bilgileri</t>
  </si>
  <si>
    <t>Takılma Nedeni</t>
  </si>
  <si>
    <t>Sökülme Nedeni</t>
  </si>
  <si>
    <t>Muayene Nedeni</t>
  </si>
  <si>
    <t>Muayene Maliyeti (TL)</t>
  </si>
  <si>
    <t>EK-22/C: SAYAÇ BİLGİLERİ</t>
  </si>
  <si>
    <t>Sayaç türü:</t>
  </si>
  <si>
    <t>Takılma Nedeni:</t>
  </si>
  <si>
    <t>Yeni abonelik</t>
  </si>
  <si>
    <t>Sökülme Nedeni:</t>
  </si>
  <si>
    <t>Muayene Nedeni:</t>
  </si>
  <si>
    <t>Arıza</t>
  </si>
  <si>
    <t>Tutar (TL)</t>
  </si>
  <si>
    <t>Damga süresinin dolması</t>
  </si>
  <si>
    <t>Ad/Unvanı</t>
  </si>
  <si>
    <t>EK-24/B: FAALİYET GELİRLERİ - MİZAN KARŞILIĞI</t>
  </si>
  <si>
    <t>EK-21/B: YATIRIM DAĞILIMI</t>
  </si>
  <si>
    <t>Tarife Revizyon Kurul Karar Tarih ve Sayısı</t>
  </si>
  <si>
    <t>3.1. Bağlantı Sözleşmesi Yapılan Tüketici Sayısı (Kümülatif)</t>
  </si>
  <si>
    <t>TEDARİKÇİ UNVANI</t>
  </si>
  <si>
    <t>1- Tüketici Adı/Unvanı</t>
  </si>
  <si>
    <t>2- Tüketici Adı/Unvanı</t>
  </si>
  <si>
    <t>Kesilen Fatura Sayısı
(adet)</t>
  </si>
  <si>
    <t>EDİNİM TARİHİ</t>
  </si>
  <si>
    <t>ALINAN FİRMA</t>
  </si>
  <si>
    <t>2.4. Canlı  (Hot-tap) Operasyon Gideri</t>
  </si>
  <si>
    <t>EK-10/H: PERİYODİK MUAYENE BİLGİLERİ</t>
  </si>
  <si>
    <t>EK-21/A1: YATIRIMLAR (MEVCUT BÖLGE)</t>
  </si>
  <si>
    <t>EK-21/A2: YATIRIMLAR (İLGİLİ ŞEHİR(LER))</t>
  </si>
  <si>
    <t>EK-22/D: SAYAÇ HAREKETİ (Bu yıl istenmemektedir.)</t>
  </si>
  <si>
    <t>EK-11: DOĞAL GAZ HİZMETİNDE KULLANILAN SABİT KIYMETLER (Bu yıl istenmemektedir.)</t>
  </si>
  <si>
    <t>EK-12: BİRİKMİŞ AMORTİSMAN VE TÜKENME PAYLARI (Bu yıl istenmemektedir.)</t>
  </si>
  <si>
    <t>EK-14/A: DAĞITIM ŞİRKETLERİNİN ÖNEMLİ BORÇLARI (Bu yıl istenmemektedir.)</t>
  </si>
  <si>
    <t>EK-14/C: DAĞITIM ŞİRKETLERİNİN KREDİ GERİ ÖDEME TABLOSU (Bu yıl istenmemektedir.)</t>
  </si>
  <si>
    <t>EK-15: DAĞITIM ŞİRKETLERİNİN ÖNEMLİ ALACAKLARI (Bu yıl istenmemektedir.)</t>
  </si>
  <si>
    <t>Edinme Değeri (TL)</t>
  </si>
  <si>
    <t>Deplase Hat Uzunluğu
(metre)</t>
  </si>
  <si>
    <t>EK-8/A: DAĞITIM ŞİRKETLERİ DOĞAL GAZ SATIŞ FİYAT, MİKTAR VE BEDELLERİ</t>
  </si>
  <si>
    <t>EK-8/D: DAĞITIM ŞİRKETLERİNİN GÜNLÜK DOĞAL GAZ ÇEKİŞLERİ (Bu yıl istenmemektedir.)</t>
  </si>
  <si>
    <t>EK-1: FİRMA PROFİLİ VE LİSANS BİLGİLERİ</t>
  </si>
  <si>
    <t>EK-9: TEDARİKÇİLERDEN DOĞAL GAZ ALAN SERBEST TÜKETİCİLERİN LİSTESİ</t>
  </si>
  <si>
    <t>Personel Ücret ve Giderleri</t>
  </si>
  <si>
    <t>EK-13: PERSONEL SAYISI VE PERSONEL GİDERLERİ</t>
  </si>
  <si>
    <t>4.8. Devralınan Hat ve Tesisler</t>
  </si>
  <si>
    <t>4.7. Haritalama ve Coğrafi Bilgi Sistemleri</t>
  </si>
  <si>
    <t>4.6. SCADA Yatırımları</t>
  </si>
  <si>
    <t>Yatırım Tavanı Kapsamında Planlanan Yatırımlar</t>
  </si>
  <si>
    <t>2.5.4. Pik Günde Serbest Tüketicilerce Tüketilen Gaz Miktarı 
(Taşıma Hizmeti verilenler dahil)</t>
  </si>
  <si>
    <t>EK-10/A: DOĞAL GAZ HİZMET MALİYETİ (Bu yıl istenmemektedir.)</t>
  </si>
  <si>
    <t>a. Bağlantı Hattının Dağıtım Şirketince Yapılması</t>
  </si>
  <si>
    <t>b. Bağlantı Hattının Sertifikalıya Yaptırılması</t>
  </si>
  <si>
    <t>2.1. BBS Esaslı Bağlantı Gelirleri</t>
  </si>
  <si>
    <t>2.2. Diğer Bağlantı Gelirleri</t>
  </si>
  <si>
    <t xml:space="preserve">5. İlgili Yıl İçinde  Abonelik Sonlandırması Sebebiyle Ödenen Güvence Bedellerinin Enflasyon Farkı Toplamı </t>
  </si>
  <si>
    <t>4. İlgili Yıl İçinde Abonelik Sonlandırması Sebebiyle Ödenen Güvence Bedellerinin Anapara Toplamı</t>
  </si>
  <si>
    <t>3. İlgili Yıl İçinde Tahsil Edilen Güvence Bedeli Tutarı</t>
  </si>
  <si>
    <t>1.5. Abone Merkezi Sayısı (adet)</t>
  </si>
  <si>
    <t>1.6. Acil Müdahale Lokasyon Sayısı (adet)</t>
  </si>
  <si>
    <t>EK-5: YILLIK NAKİT AKIM TABLOLARI</t>
  </si>
  <si>
    <t>YILLIK NAKİT AKIM TABLOSU</t>
  </si>
  <si>
    <t>A - DÖNEM BAŞI NAKİT MEVCUDU</t>
  </si>
  <si>
    <t>B - DÖNEM İÇİ NAKİT GİRİŞLERİ</t>
  </si>
  <si>
    <t xml:space="preserve">     1 - Satışlardan Elde Edilen Nakit</t>
  </si>
  <si>
    <t xml:space="preserve">          a) Net Satışlar</t>
  </si>
  <si>
    <t xml:space="preserve">          b) Ticari Alacaklardaki Azalışlar</t>
  </si>
  <si>
    <t xml:space="preserve">          c) Ticari Alacaklardaki Artışlar (-)</t>
  </si>
  <si>
    <t xml:space="preserve">     2 - Diğer Faaliyetlerden Olağan Gelir ve Karlardan Dolayı 
          Sağlanan Nakit</t>
  </si>
  <si>
    <t xml:space="preserve">     3 - Olağandışı Gelir ve Karlardan Sağlanan Nakit</t>
  </si>
  <si>
    <t xml:space="preserve">     4 - Kısa Vadeli Yabancı Kaynaklardaki Artışlardan Sağlanan 
          Nakit (Alımlarla İlgili Olmayan)</t>
  </si>
  <si>
    <t xml:space="preserve">          a) Menkul Kıymet İhraçlarından </t>
  </si>
  <si>
    <t xml:space="preserve">          b) Alınan Krediler</t>
  </si>
  <si>
    <t xml:space="preserve">          c) Diğer Artışlar</t>
  </si>
  <si>
    <t xml:space="preserve">     5 - Uzun Vadeli Yabancı Kaynaklardaki Artışlardan Sağlanan 
          Nakit (Alımlarla İlgili Olmayan)</t>
  </si>
  <si>
    <t xml:space="preserve">     6 - Sermaye Artışlarından Sağlanan Nakit   </t>
  </si>
  <si>
    <t xml:space="preserve">     7 - Hisse Senedi İhraç Primlerinden Sağlanan Nakit</t>
  </si>
  <si>
    <t xml:space="preserve">     8 - Diğer Nakit Girişleri</t>
  </si>
  <si>
    <t>C - DÖNEM İÇİ NAKİT ÇIKIŞLAR</t>
  </si>
  <si>
    <t xml:space="preserve">     1 - Maliyetlerden Kaynaklanan Nakit Çıkışlar</t>
  </si>
  <si>
    <t xml:space="preserve">          a) Satışların Maliyeti</t>
  </si>
  <si>
    <t xml:space="preserve">          b) Stoklardaki Artışlar</t>
  </si>
  <si>
    <t xml:space="preserve">          c) Ticari Borçlardaki (Alımlardan Kaynaklanan) Azalışlar</t>
  </si>
  <si>
    <t xml:space="preserve">          d) Ticari Borçlardaki (Alımlardan Kaynaklanan) Artışlar (-)</t>
  </si>
  <si>
    <t xml:space="preserve">          e) Amortisman ve Nakit Çıkışı Gerektirmeyen Diğer Giderler (-)</t>
  </si>
  <si>
    <t xml:space="preserve">          f) Stoklardaki Azalışlar (-)</t>
  </si>
  <si>
    <t xml:space="preserve">     2 - Faaliyet Giderlerine İlişkin Nakit Çıkışları</t>
  </si>
  <si>
    <t xml:space="preserve">          a) Araştırma ve Geliştirme Giderleri</t>
  </si>
  <si>
    <t xml:space="preserve">          b) Pazarlama, Satış ve Dağıtım Giderleri</t>
  </si>
  <si>
    <t xml:space="preserve">          c) Genel Yönetim Giderleri</t>
  </si>
  <si>
    <t xml:space="preserve">          d) Amortisman ve Nakit Çıkışı Gerektirmeyen Diğer Giderler (-)</t>
  </si>
  <si>
    <t xml:space="preserve">     3 - Diğer Faaliyetlerden Olağan Gider ve Zararlara İlişkin 
          Nakit Çıkışları</t>
  </si>
  <si>
    <t xml:space="preserve">          a) Diğer Faaliyetlerle İlgili Olağan Gider ve Zararlar</t>
  </si>
  <si>
    <t xml:space="preserve">          b) Amortisman ve Nakit Çıkışı Gerektirmeyen Diğer 
              Gider ve Zararlar (-)</t>
  </si>
  <si>
    <t xml:space="preserve">     4 - Finansman Giderlerinden Dolayı Nakit Çıkışları</t>
  </si>
  <si>
    <t xml:space="preserve">     5 - Olağandışı Gider ve Zararlardan Dolayı Nakit Çıkışları </t>
  </si>
  <si>
    <t xml:space="preserve">          a) Olağandışı Gider ve Zararlar</t>
  </si>
  <si>
    <t xml:space="preserve">     6 - Duran Varlık Yatırımlarına İlişkin Nakit Çıkışları</t>
  </si>
  <si>
    <t xml:space="preserve">     7 - Kısa Vadeli Yabancı Kaynak Ödemeleri (Alımlarla İlgili 
         Olmayan)</t>
  </si>
  <si>
    <t xml:space="preserve">          a) Menkul Kıymetler Anapara Ödemeleri</t>
  </si>
  <si>
    <t xml:space="preserve">          b) Alınan Krediler Anapara Ödemeleri</t>
  </si>
  <si>
    <t xml:space="preserve">          c) Diğer Ödemeler</t>
  </si>
  <si>
    <t xml:space="preserve">     8 - Uzun Vadeli Yabancı Kaynak Ödemeleri (Alımlarla İlgili 
         Olmayan)</t>
  </si>
  <si>
    <t xml:space="preserve">     9 - Ödenen Vergi ve Benzerleri</t>
  </si>
  <si>
    <t xml:space="preserve">     10 - Ödenen Temettüler</t>
  </si>
  <si>
    <t xml:space="preserve">     11 - Diğer Nakit Çıkışları</t>
  </si>
  <si>
    <t>D - DÖNEM SONU NAKİT MEVCUDU (A + B - C)</t>
  </si>
  <si>
    <t>E - NAKİT ARTIŞ VEYA AZALIŞ (B - C)</t>
  </si>
  <si>
    <t xml:space="preserve"> Sayaç Bilgileri</t>
  </si>
  <si>
    <t>EK-21/A3: YATIRIMLAR (İLGİLİ ŞEHİR(LER))</t>
  </si>
  <si>
    <t>2. Müşteri İstasyonları</t>
  </si>
  <si>
    <t>EK-16: DAĞITIM ŞİRKETLERİ TARİFE ÖNERİSİ (Şirket üst yazısında sunulacaktır.)</t>
  </si>
  <si>
    <t>EK-17: VERİMLİLİK (Bu yıl istenmemektedir.)</t>
  </si>
  <si>
    <t>EK-18: BAĞLANTI BEDELİ MALİYETİ (Bu yıl istenmemektedir.)</t>
  </si>
  <si>
    <t>1.7. Toplam Acil Müdahale Araç Sayısı (adet)</t>
  </si>
  <si>
    <t>2.3. Toplam Sayaç Sayısı (Kümülatif)</t>
  </si>
  <si>
    <t>Serbest Tüketiciler</t>
  </si>
  <si>
    <t xml:space="preserve"> Serbest Tüketiciler</t>
  </si>
  <si>
    <t>ORTALAMA ABONE  FİYATI (TL/sm3) (KDV Hariç)</t>
  </si>
  <si>
    <t>ORTALAMA ST FİYATI (TL/sm3) (KDV Hariç)</t>
  </si>
  <si>
    <t>ORTALAMA OSB FİYATI (TL/sm3) (KDV Hariç)</t>
  </si>
  <si>
    <t>Serbest Tüketici (OSB Hariç)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</si>
  <si>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</si>
  <si>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</si>
  <si>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</si>
  <si>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</si>
  <si>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</si>
  <si>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</si>
  <si>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</si>
  <si>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01. Isıtma Gazı Gideri</t>
  </si>
  <si>
    <t>02. Yakıt Giderleri</t>
  </si>
  <si>
    <t>EK-10/D: GAYRİMENKUL KİRA GİDERLERİ</t>
  </si>
  <si>
    <t>Fatura Okunamaması (sayaca ulaşılamaması)</t>
  </si>
  <si>
    <t>Isıtma Gazı Kullanımı</t>
  </si>
  <si>
    <t>Evet/Hayır</t>
  </si>
  <si>
    <t>İlk Yatırım</t>
  </si>
  <si>
    <t>Hakediş Tarihi</t>
  </si>
  <si>
    <t>Yatırım Yılı</t>
  </si>
  <si>
    <t>Diğer</t>
  </si>
  <si>
    <t>GAYRİMENKULLER</t>
  </si>
  <si>
    <t>Gayrimenkul-1</t>
  </si>
  <si>
    <t>Gayrimenkul-2</t>
  </si>
  <si>
    <t>Gayrimenkul-3</t>
  </si>
  <si>
    <t>Çelik
(malzeme+işçilik)</t>
  </si>
  <si>
    <t>PE
(malzeme+işçilik)</t>
  </si>
  <si>
    <t>İşçilik Maliyeti
(sadece demontaj)</t>
  </si>
  <si>
    <t>EK-21/E: DEPLASE HATLAR</t>
  </si>
  <si>
    <t>EK-26: VARLIK SATIŞI</t>
  </si>
  <si>
    <t>2.1. Müşteri İstasyonu</t>
  </si>
  <si>
    <t>2.2. Müşteri Servis Kutusu</t>
  </si>
  <si>
    <t>1.1. Çelik Hatlar</t>
  </si>
  <si>
    <t>1.2. Polietilen Hatlar</t>
  </si>
  <si>
    <t>1.4. Canlı  (Hot-tap) Operasyon Gideri</t>
  </si>
  <si>
    <t>1.5. Şehir Giriş İstasyonları</t>
  </si>
  <si>
    <t>1.5.1. İlk Yatırım (İstasyon Kapasitesine Göre)</t>
  </si>
  <si>
    <t>1.5.2. İlave Yatırım</t>
  </si>
  <si>
    <t>1.6. Şehir içi Bölge İstasyonları (İstasyon Kapasitesine Göre)</t>
  </si>
  <si>
    <t>3. SERVİS HATLARI</t>
  </si>
  <si>
    <t>TOPLAM YATIRIM TUTARI</t>
  </si>
  <si>
    <t>EK-21/A4: MÜNFERİT HATLAR</t>
  </si>
  <si>
    <t>EK-21/A5: YATIRIMLAR (KONSOLİDE)</t>
  </si>
  <si>
    <t>1. HATLAR</t>
  </si>
  <si>
    <t>2. İSTASYONLAR</t>
  </si>
  <si>
    <t>3. SAYAÇLAR</t>
  </si>
  <si>
    <t>3.1. Servis Hattı</t>
  </si>
  <si>
    <t>3.2. Servis Kutusu</t>
  </si>
  <si>
    <t>3.3. Sayaçlar</t>
  </si>
  <si>
    <t>3.3.1. Mekanik</t>
  </si>
  <si>
    <t>3.3.2. Elektronik (Ön Ödemeli Modül Sistemi Dahil)</t>
  </si>
  <si>
    <t>3.3.3. Hacim Düzelticiler</t>
  </si>
  <si>
    <t>TOPLAM YATIRIM TUTARI (Münferit Dahil)</t>
  </si>
  <si>
    <t>Mücbir Harici Yükümlü Olunan Yatırımlar (Mevcut Bölge)</t>
  </si>
  <si>
    <t>Mücbir Kapsamında Yapılmış Yatırımlar (Mevcut Bölge)</t>
  </si>
  <si>
    <t>Deplase No</t>
  </si>
  <si>
    <t>Tahsil Edilen Tutar (TL)</t>
  </si>
  <si>
    <r>
      <t xml:space="preserve">Muayene Maliyeti (TL): </t>
    </r>
    <r>
      <rPr>
        <sz val="9"/>
        <color theme="1"/>
        <rFont val="Arial"/>
        <family val="2"/>
        <charset val="162"/>
      </rPr>
      <t>Arıza, Müşteri talebi, periyodik muayene kapsamında ölçüm istasyonu tarafından tahakkuk ettirilen bedelini ifade etmektedir.</t>
    </r>
  </si>
  <si>
    <t>Elektronik sayaç malzeme bedelinin içerisinde ön ödemeli modül sistemi dahil değildir.</t>
  </si>
  <si>
    <r>
      <t xml:space="preserve">Tutar (TL): </t>
    </r>
    <r>
      <rPr>
        <sz val="9"/>
        <color theme="1"/>
        <rFont val="Arial"/>
        <family val="2"/>
        <charset val="162"/>
      </rPr>
      <t xml:space="preserve">Satın alınan toplam sayaç (malzeme) bedelini ifade etmektedir. Sayaç malzeme bedelinin içerisinde sayaç bağlantı elemanları dahildir. </t>
    </r>
  </si>
  <si>
    <r>
      <t xml:space="preserve">Dönem İçinde Takılan </t>
    </r>
    <r>
      <rPr>
        <b/>
        <sz val="10"/>
        <color rgb="FFFF0000"/>
        <rFont val="Arial"/>
        <family val="2"/>
        <charset val="162"/>
      </rPr>
      <t>Yeni</t>
    </r>
    <r>
      <rPr>
        <b/>
        <sz val="10"/>
        <rFont val="Arial"/>
        <family val="2"/>
        <charset val="162"/>
      </rPr>
      <t xml:space="preserve"> Sayaçlar</t>
    </r>
  </si>
  <si>
    <r>
      <t xml:space="preserve">Dönem İçinde </t>
    </r>
    <r>
      <rPr>
        <b/>
        <sz val="10"/>
        <color rgb="FFFF0000"/>
        <rFont val="Arial"/>
        <family val="2"/>
        <charset val="162"/>
      </rPr>
      <t>Sökülen</t>
    </r>
    <r>
      <rPr>
        <b/>
        <sz val="10"/>
        <rFont val="Arial"/>
        <family val="2"/>
        <charset val="162"/>
      </rPr>
      <t xml:space="preserve"> Sayaçlar</t>
    </r>
  </si>
  <si>
    <r>
      <t xml:space="preserve">Dönem İçinde </t>
    </r>
    <r>
      <rPr>
        <b/>
        <sz val="10"/>
        <color rgb="FFFF0000"/>
        <rFont val="Arial"/>
        <family val="2"/>
        <charset val="162"/>
      </rPr>
      <t>Muayeneye Gönderilen</t>
    </r>
    <r>
      <rPr>
        <b/>
        <sz val="10"/>
        <rFont val="Arial"/>
        <family val="2"/>
        <charset val="162"/>
      </rPr>
      <t xml:space="preserve"> Sayaçlar</t>
    </r>
  </si>
  <si>
    <r>
      <t xml:space="preserve">Dönem İçinde </t>
    </r>
    <r>
      <rPr>
        <b/>
        <sz val="10"/>
        <color rgb="FFFF0000"/>
        <rFont val="Arial"/>
        <family val="2"/>
        <charset val="162"/>
      </rPr>
      <t>Hurdaya Ayrılan</t>
    </r>
    <r>
      <rPr>
        <b/>
        <sz val="10"/>
        <color theme="1"/>
        <rFont val="Arial"/>
        <family val="2"/>
        <charset val="162"/>
      </rPr>
      <t xml:space="preserve"> Sayaçlar</t>
    </r>
  </si>
  <si>
    <r>
      <t xml:space="preserve">Dönem İçinde </t>
    </r>
    <r>
      <rPr>
        <b/>
        <sz val="10"/>
        <color rgb="FFFF0000"/>
        <rFont val="Arial"/>
        <family val="2"/>
        <charset val="162"/>
      </rPr>
      <t>Satın Alınan</t>
    </r>
    <r>
      <rPr>
        <b/>
        <sz val="10"/>
        <color theme="1"/>
        <rFont val="Arial"/>
        <family val="2"/>
        <charset val="162"/>
      </rPr>
      <t xml:space="preserve"> Sayaçlar</t>
    </r>
  </si>
  <si>
    <t xml:space="preserve"> </t>
  </si>
  <si>
    <t>Deplase Hatlar (2012-2016 Dönemi)</t>
  </si>
  <si>
    <r>
      <t xml:space="preserve">Yıl aralığı: </t>
    </r>
    <r>
      <rPr>
        <sz val="10"/>
        <color theme="1"/>
        <rFont val="Arial"/>
        <family val="2"/>
        <charset val="162"/>
      </rPr>
      <t>2014-2016</t>
    </r>
  </si>
  <si>
    <t>A- ŞEBEKE VARLIK SATIŞLARI (2012-2016 Dönemi)</t>
  </si>
  <si>
    <t>B- ŞEBEKE HARİCİ VARLIK SATIŞLARI (2012-2016 Dönemi)</t>
  </si>
  <si>
    <r>
      <t>2016 Yılı Tüketim Miktarı (Sm</t>
    </r>
    <r>
      <rPr>
        <b/>
        <vertAlign val="superscript"/>
        <sz val="10"/>
        <rFont val="Arial"/>
        <family val="2"/>
        <charset val="162"/>
      </rPr>
      <t>3</t>
    </r>
    <r>
      <rPr>
        <b/>
        <sz val="10"/>
        <rFont val="Arial"/>
        <family val="2"/>
        <charset val="162"/>
      </rPr>
      <t>)</t>
    </r>
  </si>
  <si>
    <r>
      <t>2.5. Güncel Lisans Bölgesi 
(</t>
    </r>
    <r>
      <rPr>
        <b/>
        <sz val="10"/>
        <color rgb="FFFF0000"/>
        <rFont val="Arial"/>
        <family val="2"/>
        <charset val="162"/>
      </rPr>
      <t>01.01.2017</t>
    </r>
    <r>
      <rPr>
        <b/>
        <sz val="10"/>
        <rFont val="Arial"/>
        <family val="2"/>
        <charset val="162"/>
      </rPr>
      <t xml:space="preserve"> itibariyle)</t>
    </r>
  </si>
  <si>
    <t>1. TEMEL BİLGİLER (2016 yılı sonu)</t>
  </si>
  <si>
    <r>
      <rPr>
        <b/>
        <sz val="10"/>
        <color rgb="FFFF0000"/>
        <rFont val="Arial Tur"/>
        <charset val="162"/>
      </rPr>
      <t xml:space="preserve">2012-2016 </t>
    </r>
    <r>
      <rPr>
        <b/>
        <sz val="10"/>
        <rFont val="Arial Tur"/>
        <charset val="162"/>
      </rPr>
      <t>YILLARI İÇİN DETAY MİZANLAR BU TABLODA ELEKTRONİK ORTAMDA,</t>
    </r>
  </si>
  <si>
    <t>DAĞITIM ŞİRKETLERİNİN 2016 YILI DOĞAL GAZ ALIM FİYAT, MİKTAR VE BEDELLERİ</t>
  </si>
  <si>
    <t>DAĞITIM ŞİRKETLERİ 2016 YILI DOĞAL GAZ SATIŞ FİYAT, MİKTAR VE BEDELLERİ (sm3)</t>
  </si>
  <si>
    <t>2016 YILINDAKİ MÜŞTERİLER</t>
  </si>
  <si>
    <t>2016 Toplamı</t>
  </si>
  <si>
    <t>KREDİLER TABLOSU (31.12.2016 TARİHİ İTİBARİYLE)</t>
  </si>
  <si>
    <t>31.12.2016 Bakiyesi</t>
  </si>
  <si>
    <t>EK-8/B: DAĞITIM ŞİRKETLERİNİN 2021 YILINA KADAR DOĞAL GAZ MİKTAR TAHMİNLERİ (Bu yıl istenmemektedir.)</t>
  </si>
  <si>
    <t>Gaz Kullanım Sözleşmesi İmzalayan Tüketici Adedi (Kümülatif)</t>
  </si>
  <si>
    <t>İç Tesisat Onayı Yapılan Tüketici Adedi (Kümülatif)</t>
  </si>
  <si>
    <t>Gazı Açılan Tüketici Adedi (Yıl içinde gazı ilk kez açılan tüketici)</t>
  </si>
  <si>
    <t>Yıl İçinde En Az Bir Kez Fatura Kesilen Tüketici Adedi</t>
  </si>
  <si>
    <t>Gaz Verilen Bina Adedi (İçinde en az bir abone bulunan) (Kümülatif)</t>
  </si>
  <si>
    <t xml:space="preserve"> - Konut Harici Merkezi</t>
  </si>
  <si>
    <t xml:space="preserve"> - Konut Merkezi </t>
  </si>
  <si>
    <t xml:space="preserve"> - Konut Harici Merkezi </t>
  </si>
  <si>
    <t xml:space="preserve">Servis Hattıyla Ulaşılan Potansiyel Tüketici (Kümülatif) </t>
  </si>
  <si>
    <t xml:space="preserve">Servis Hattıyla Ulaşılan Potansiyel Tüketici Adedi (Kümülatif) </t>
  </si>
  <si>
    <t xml:space="preserve">Servis Hatları Toplam Maliyeti (Malzeme ve İşçilik Dahil Toplam Yapım Maliyeti) (KDV Hariç) </t>
  </si>
  <si>
    <t xml:space="preserve">Tesis Edilen Servis Hatlarının Toplam Uzunluğu (Kümülatif) </t>
  </si>
  <si>
    <t xml:space="preserve">Servis Hattı Yapım Adedi (Kümülatif) </t>
  </si>
  <si>
    <r>
      <t>Tüketimleri (sm</t>
    </r>
    <r>
      <rPr>
        <b/>
        <vertAlign val="superscript"/>
        <sz val="10"/>
        <rFont val="Arial Tur"/>
        <charset val="162"/>
      </rPr>
      <t>3</t>
    </r>
    <r>
      <rPr>
        <b/>
        <sz val="10"/>
        <rFont val="Arial Tur"/>
        <charset val="162"/>
      </rPr>
      <t>)</t>
    </r>
  </si>
  <si>
    <t>4.9. CNG Yatırımları</t>
  </si>
  <si>
    <t>OCAK (G)</t>
  </si>
  <si>
    <t>ŞUBAT  (G)</t>
  </si>
  <si>
    <t>MART  (G)</t>
  </si>
  <si>
    <t>NİSAN (P)</t>
  </si>
  <si>
    <t>MAYIS  (P)</t>
  </si>
  <si>
    <t>HAZİRAN  (P)</t>
  </si>
  <si>
    <t>TEMMUZ  (P)</t>
  </si>
  <si>
    <t>AĞUSTOS (P)</t>
  </si>
  <si>
    <t>EYLÜL  (P)</t>
  </si>
  <si>
    <t>EKİM  (P)</t>
  </si>
  <si>
    <t>KASIM  (P)</t>
  </si>
  <si>
    <t>ARALIK  (P)</t>
  </si>
  <si>
    <t>2017 (P)</t>
  </si>
  <si>
    <t>(P): Planlanan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</si>
</sst>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\ _T_L_-;\-* #,##0.00\ _T_L_-;_-* &quot;-&quot;??\ _T_L_-;_-@_-"/>
    <numFmt numFmtId="164" formatCode="0.000_)"/>
    <numFmt numFmtId="165" formatCode="_-* #,##0.00\ _Y_T_L_-;\-* #,##0.00\ _Y_T_L_-;_-* &quot;-&quot;??\ _Y_T_L_-;_-@_-"/>
    <numFmt numFmtId="166" formatCode="0.00_)"/>
    <numFmt numFmtId="167" formatCode="_-* #,##0.00_-;\-* #,##0.00_-;_-* &quot;-&quot;??_-;_-@_-"/>
    <numFmt numFmtId="168" formatCode="_-* #,##0_-;\-* #,##0_-;_-* &quot;-&quot;_-;_-@_-"/>
    <numFmt numFmtId="169" formatCode="_(* #,##0_);_(* \(#,##0\);_(* &quot;-&quot;_);_(@_)"/>
    <numFmt numFmtId="170" formatCode="#,##0.000000"/>
    <numFmt numFmtId="171" formatCode="_-* #,##0\ _T_L_-;\-* #,##0\ _T_L_-;_-* &quot;-&quot;??\ _T_L_-;_-@_-"/>
    <numFmt numFmtId="172" formatCode="[$-41F]mmmm\ yy;@"/>
    <numFmt numFmtId="173" formatCode="0.0%"/>
    <numFmt numFmtId="174" formatCode="#,##0\ &quot;TL&quot;"/>
    <numFmt numFmtId="175" formatCode="mm/yy"/>
    <numFmt numFmtId="176" formatCode="#,##0_ ;\-#,##0\ "/>
  </numFmts>
  <fonts count="94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Arial Tur"/>
      <charset val="162"/>
    </font>
    <font>
      <b/>
      <sz val="9"/>
      <name val="Arial Tur"/>
      <charset val="162"/>
    </font>
    <font>
      <b/>
      <sz val="10"/>
      <name val="Arial Tur"/>
      <charset val="162"/>
    </font>
    <font>
      <b/>
      <sz val="11"/>
      <name val="Arial Tur"/>
      <charset val="162"/>
    </font>
    <font>
      <sz val="11"/>
      <name val="Arial Tur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i/>
      <sz val="11"/>
      <color indexed="23"/>
      <name val="Calibri"/>
      <family val="2"/>
      <charset val="162"/>
    </font>
    <font>
      <u/>
      <sz val="10"/>
      <color indexed="36"/>
      <name val="Arial Tur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u/>
      <sz val="10"/>
      <color indexed="12"/>
      <name val="Arial Tur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0"/>
      <name val="Arial"/>
      <family val="2"/>
      <charset val="162"/>
    </font>
    <font>
      <sz val="12"/>
      <name val="±¼¸²Ã¼"/>
      <family val="3"/>
      <charset val="128"/>
    </font>
    <font>
      <b/>
      <sz val="11"/>
      <color indexed="63"/>
      <name val="Calibri"/>
      <family val="2"/>
      <charset val="162"/>
    </font>
    <font>
      <sz val="10"/>
      <name val="Helv"/>
      <charset val="204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sz val="8"/>
      <name val="Arial Tur"/>
      <charset val="162"/>
    </font>
    <font>
      <b/>
      <sz val="8"/>
      <name val="Arial Tur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b/>
      <vertAlign val="superscript"/>
      <sz val="11"/>
      <name val="Arial"/>
      <family val="2"/>
      <charset val="162"/>
    </font>
    <font>
      <b/>
      <sz val="10"/>
      <name val="Arial Tur"/>
    </font>
    <font>
      <b/>
      <vertAlign val="superscript"/>
      <sz val="12"/>
      <name val="Arial Tur"/>
      <charset val="162"/>
    </font>
    <font>
      <b/>
      <u/>
      <sz val="10"/>
      <name val="Arial"/>
      <family val="2"/>
      <charset val="162"/>
    </font>
    <font>
      <sz val="11"/>
      <color indexed="8"/>
      <name val="Arial Tur"/>
      <charset val="162"/>
    </font>
    <font>
      <sz val="10"/>
      <color rgb="FFFF0000"/>
      <name val="Arial Tur"/>
      <charset val="162"/>
    </font>
    <font>
      <b/>
      <sz val="12"/>
      <name val="Arial"/>
      <family val="2"/>
      <charset val="162"/>
    </font>
    <font>
      <sz val="10"/>
      <name val="Arial Tur"/>
    </font>
    <font>
      <b/>
      <u/>
      <sz val="10"/>
      <name val="Arial Tur"/>
      <charset val="162"/>
    </font>
    <font>
      <sz val="12"/>
      <name val="Arial"/>
      <family val="2"/>
      <charset val="162"/>
    </font>
    <font>
      <b/>
      <sz val="18"/>
      <name val="Arial"/>
      <family val="2"/>
      <charset val="162"/>
    </font>
    <font>
      <b/>
      <sz val="16"/>
      <name val="Arial"/>
      <family val="2"/>
      <charset val="162"/>
    </font>
    <font>
      <sz val="16"/>
      <name val="Arial"/>
      <family val="2"/>
      <charset val="162"/>
    </font>
    <font>
      <b/>
      <sz val="12"/>
      <name val="Arial"/>
      <family val="2"/>
    </font>
    <font>
      <sz val="12"/>
      <color indexed="9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4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0"/>
      <color rgb="FFFF0000"/>
      <name val="Arial Tur"/>
      <charset val="162"/>
    </font>
    <font>
      <b/>
      <sz val="10"/>
      <color rgb="FFFF0000"/>
      <name val="Arial"/>
      <family val="2"/>
      <charset val="162"/>
    </font>
    <font>
      <sz val="10"/>
      <name val="Arial Tur"/>
      <family val="2"/>
      <charset val="162"/>
    </font>
    <font>
      <b/>
      <sz val="10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4"/>
      <name val="Arial"/>
      <family val="2"/>
      <charset val="162"/>
    </font>
    <font>
      <b/>
      <sz val="8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1"/>
      <color theme="1"/>
      <name val="Calibri"/>
      <family val="2"/>
      <scheme val="minor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11"/>
      <color rgb="FFFF0000"/>
      <name val="Arial Tur"/>
      <charset val="162"/>
    </font>
    <font>
      <b/>
      <sz val="11"/>
      <color theme="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8"/>
      <color theme="1"/>
      <name val="Arial"/>
      <family val="2"/>
      <charset val="162"/>
    </font>
    <font>
      <b/>
      <u/>
      <sz val="12"/>
      <name val="Arial"/>
      <family val="2"/>
      <charset val="162"/>
    </font>
    <font>
      <sz val="10"/>
      <color theme="1"/>
      <name val="Arial Tur"/>
      <charset val="162"/>
    </font>
    <font>
      <b/>
      <vertAlign val="superscript"/>
      <sz val="10"/>
      <name val="Arial Tur"/>
      <charset val="16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98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3" applyNumberFormat="0" applyAlignment="0" applyProtection="0"/>
    <xf numFmtId="0" fontId="17" fillId="21" borderId="4" applyNumberFormat="0" applyAlignment="0" applyProtection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4" borderId="0" applyNumberFormat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7" borderId="3" applyNumberFormat="0" applyAlignment="0" applyProtection="0"/>
    <xf numFmtId="0" fontId="27" fillId="0" borderId="8" applyNumberFormat="0" applyFill="0" applyAlignment="0" applyProtection="0"/>
    <xf numFmtId="0" fontId="28" fillId="22" borderId="0" applyNumberFormat="0" applyBorder="0" applyAlignment="0" applyProtection="0"/>
    <xf numFmtId="166" fontId="29" fillId="0" borderId="0"/>
    <xf numFmtId="0" fontId="30" fillId="0" borderId="0"/>
    <xf numFmtId="0" fontId="7" fillId="0" borderId="0"/>
    <xf numFmtId="0" fontId="30" fillId="0" borderId="0"/>
    <xf numFmtId="0" fontId="30" fillId="0" borderId="0"/>
    <xf numFmtId="0" fontId="13" fillId="23" borderId="9" applyNumberFormat="0" applyFont="0" applyAlignment="0" applyProtection="0"/>
    <xf numFmtId="167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0" fontId="32" fillId="20" borderId="10" applyNumberFormat="0" applyAlignment="0" applyProtection="0"/>
    <xf numFmtId="9" fontId="7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0">
      <alignment vertical="top"/>
    </xf>
    <xf numFmtId="169" fontId="30" fillId="0" borderId="0" applyFont="0" applyFill="0" applyBorder="0" applyAlignment="0" applyProtection="0"/>
    <xf numFmtId="0" fontId="31" fillId="0" borderId="0"/>
    <xf numFmtId="0" fontId="37" fillId="0" borderId="0" applyNumberFormat="0" applyFill="0" applyBorder="0" applyAlignment="0" applyProtection="0"/>
    <xf numFmtId="0" fontId="38" fillId="0" borderId="0">
      <alignment vertical="center"/>
    </xf>
    <xf numFmtId="40" fontId="39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0" fontId="30" fillId="0" borderId="0"/>
    <xf numFmtId="43" fontId="7" fillId="0" borderId="0" applyFont="0" applyFill="0" applyBorder="0" applyAlignment="0" applyProtection="0"/>
    <xf numFmtId="0" fontId="59" fillId="0" borderId="0"/>
    <xf numFmtId="0" fontId="6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5" fillId="0" borderId="0"/>
    <xf numFmtId="0" fontId="13" fillId="0" borderId="0"/>
    <xf numFmtId="0" fontId="5" fillId="0" borderId="0"/>
    <xf numFmtId="0" fontId="4" fillId="0" borderId="0"/>
    <xf numFmtId="0" fontId="83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332">
    <xf numFmtId="0" fontId="0" fillId="0" borderId="0" xfId="0"/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49" fontId="0" fillId="0" borderId="0" xfId="0" applyNumberFormat="1" applyBorder="1" applyProtection="1">
      <protection locked="0"/>
    </xf>
    <xf numFmtId="49" fontId="0" fillId="0" borderId="0" xfId="0" applyNumberFormat="1" applyProtection="1">
      <protection locked="0"/>
    </xf>
    <xf numFmtId="3" fontId="0" fillId="0" borderId="1" xfId="0" applyNumberFormat="1" applyBorder="1" applyProtection="1">
      <protection locked="0"/>
    </xf>
    <xf numFmtId="0" fontId="53" fillId="0" borderId="0" xfId="0" applyFont="1" applyProtection="1">
      <protection locked="0"/>
    </xf>
    <xf numFmtId="0" fontId="8" fillId="0" borderId="0" xfId="0" applyFont="1" applyBorder="1" applyProtection="1">
      <protection locked="0"/>
    </xf>
    <xf numFmtId="3" fontId="0" fillId="0" borderId="0" xfId="0" applyNumberFormat="1" applyBorder="1" applyProtection="1">
      <protection locked="0"/>
    </xf>
    <xf numFmtId="3" fontId="47" fillId="0" borderId="1" xfId="0" applyNumberFormat="1" applyFont="1" applyBorder="1" applyAlignment="1" applyProtection="1">
      <alignment horizontal="center" vertical="center"/>
      <protection locked="0"/>
    </xf>
    <xf numFmtId="14" fontId="47" fillId="0" borderId="0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10" fillId="0" borderId="24" xfId="0" applyFont="1" applyBorder="1" applyProtection="1">
      <protection locked="0"/>
    </xf>
    <xf numFmtId="3" fontId="10" fillId="0" borderId="42" xfId="74" applyNumberFormat="1" applyFont="1" applyBorder="1" applyAlignment="1" applyProtection="1">
      <alignment horizontal="right"/>
      <protection locked="0"/>
    </xf>
    <xf numFmtId="3" fontId="10" fillId="0" borderId="43" xfId="74" applyNumberFormat="1" applyFont="1" applyBorder="1" applyAlignment="1" applyProtection="1">
      <alignment horizontal="right"/>
      <protection locked="0"/>
    </xf>
    <xf numFmtId="3" fontId="10" fillId="0" borderId="47" xfId="74" applyNumberFormat="1" applyFont="1" applyBorder="1" applyAlignment="1" applyProtection="1">
      <alignment horizontal="right"/>
      <protection locked="0"/>
    </xf>
    <xf numFmtId="3" fontId="10" fillId="0" borderId="56" xfId="74" applyNumberFormat="1" applyFont="1" applyBorder="1" applyAlignment="1" applyProtection="1">
      <alignment horizontal="right"/>
      <protection locked="0"/>
    </xf>
    <xf numFmtId="3" fontId="10" fillId="0" borderId="51" xfId="74" applyNumberFormat="1" applyFont="1" applyBorder="1" applyAlignment="1" applyProtection="1">
      <alignment horizontal="right"/>
      <protection locked="0"/>
    </xf>
    <xf numFmtId="170" fontId="0" fillId="0" borderId="32" xfId="0" applyNumberFormat="1" applyBorder="1" applyAlignment="1" applyProtection="1">
      <alignment horizontal="right"/>
      <protection locked="0"/>
    </xf>
    <xf numFmtId="170" fontId="0" fillId="0" borderId="1" xfId="0" applyNumberFormat="1" applyBorder="1" applyAlignment="1" applyProtection="1">
      <alignment horizontal="right"/>
      <protection locked="0"/>
    </xf>
    <xf numFmtId="3" fontId="0" fillId="0" borderId="32" xfId="0" applyNumberFormat="1" applyBorder="1" applyAlignment="1" applyProtection="1">
      <alignment horizontal="right"/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3" fontId="0" fillId="0" borderId="19" xfId="0" applyNumberFormat="1" applyBorder="1" applyAlignment="1" applyProtection="1">
      <alignment horizontal="right"/>
      <protection locked="0"/>
    </xf>
    <xf numFmtId="3" fontId="10" fillId="0" borderId="0" xfId="74" applyNumberFormat="1" applyFont="1" applyBorder="1" applyAlignment="1" applyProtection="1">
      <alignment horizontal="right"/>
      <protection locked="0"/>
    </xf>
    <xf numFmtId="3" fontId="10" fillId="0" borderId="57" xfId="74" applyNumberFormat="1" applyFont="1" applyBorder="1" applyAlignment="1" applyProtection="1">
      <alignment horizontal="right"/>
      <protection locked="0"/>
    </xf>
    <xf numFmtId="170" fontId="0" fillId="0" borderId="32" xfId="74" applyNumberFormat="1" applyFont="1" applyBorder="1" applyAlignment="1" applyProtection="1">
      <alignment horizontal="right"/>
      <protection locked="0"/>
    </xf>
    <xf numFmtId="170" fontId="0" fillId="0" borderId="1" xfId="74" applyNumberFormat="1" applyFont="1" applyBorder="1" applyAlignment="1" applyProtection="1">
      <alignment horizontal="right"/>
      <protection locked="0"/>
    </xf>
    <xf numFmtId="0" fontId="8" fillId="0" borderId="60" xfId="0" applyFont="1" applyFill="1" applyBorder="1" applyAlignment="1" applyProtection="1">
      <alignment horizontal="right"/>
      <protection locked="0"/>
    </xf>
    <xf numFmtId="3" fontId="0" fillId="0" borderId="0" xfId="0" applyNumberFormat="1" applyBorder="1" applyAlignment="1" applyProtection="1">
      <alignment horizontal="right"/>
      <protection locked="0"/>
    </xf>
    <xf numFmtId="3" fontId="0" fillId="0" borderId="57" xfId="0" applyNumberFormat="1" applyBorder="1" applyAlignment="1" applyProtection="1">
      <alignment horizontal="right"/>
      <protection locked="0"/>
    </xf>
    <xf numFmtId="0" fontId="43" fillId="0" borderId="61" xfId="0" applyFont="1" applyFill="1" applyBorder="1" applyAlignment="1" applyProtection="1">
      <alignment horizontal="left"/>
      <protection locked="0"/>
    </xf>
    <xf numFmtId="3" fontId="0" fillId="0" borderId="42" xfId="0" applyNumberFormat="1" applyBorder="1" applyAlignment="1" applyProtection="1">
      <alignment horizontal="right"/>
      <protection locked="0"/>
    </xf>
    <xf numFmtId="3" fontId="0" fillId="0" borderId="43" xfId="0" applyNumberFormat="1" applyBorder="1" applyAlignment="1" applyProtection="1">
      <alignment horizontal="right"/>
      <protection locked="0"/>
    </xf>
    <xf numFmtId="0" fontId="8" fillId="0" borderId="62" xfId="0" applyFont="1" applyFill="1" applyBorder="1" applyAlignment="1" applyProtection="1">
      <alignment horizontal="right"/>
      <protection locked="0"/>
    </xf>
    <xf numFmtId="3" fontId="0" fillId="0" borderId="41" xfId="0" applyNumberFormat="1" applyBorder="1" applyAlignment="1" applyProtection="1">
      <alignment horizontal="right"/>
      <protection locked="0"/>
    </xf>
    <xf numFmtId="3" fontId="0" fillId="0" borderId="63" xfId="0" applyNumberFormat="1" applyBorder="1" applyAlignment="1" applyProtection="1">
      <alignment horizontal="right"/>
      <protection locked="0"/>
    </xf>
    <xf numFmtId="3" fontId="0" fillId="0" borderId="39" xfId="0" applyNumberFormat="1" applyBorder="1" applyProtection="1">
      <protection locked="0"/>
    </xf>
    <xf numFmtId="3" fontId="0" fillId="0" borderId="40" xfId="0" applyNumberFormat="1" applyBorder="1" applyProtection="1">
      <protection locked="0"/>
    </xf>
    <xf numFmtId="170" fontId="0" fillId="0" borderId="1" xfId="0" applyNumberFormat="1" applyBorder="1" applyProtection="1">
      <protection locked="0"/>
    </xf>
    <xf numFmtId="170" fontId="0" fillId="0" borderId="19" xfId="0" applyNumberFormat="1" applyBorder="1" applyProtection="1">
      <protection locked="0"/>
    </xf>
    <xf numFmtId="3" fontId="0" fillId="0" borderId="19" xfId="0" applyNumberFormat="1" applyBorder="1" applyProtection="1">
      <protection locked="0"/>
    </xf>
    <xf numFmtId="3" fontId="0" fillId="0" borderId="35" xfId="0" applyNumberFormat="1" applyBorder="1" applyProtection="1">
      <protection locked="0"/>
    </xf>
    <xf numFmtId="3" fontId="0" fillId="0" borderId="64" xfId="0" applyNumberFormat="1" applyBorder="1" applyProtection="1">
      <protection locked="0"/>
    </xf>
    <xf numFmtId="3" fontId="0" fillId="0" borderId="22" xfId="0" applyNumberFormat="1" applyBorder="1" applyProtection="1">
      <protection locked="0"/>
    </xf>
    <xf numFmtId="3" fontId="0" fillId="0" borderId="23" xfId="0" applyNumberFormat="1" applyBorder="1" applyProtection="1">
      <protection locked="0"/>
    </xf>
    <xf numFmtId="171" fontId="10" fillId="0" borderId="0" xfId="74" applyNumberFormat="1" applyFont="1" applyBorder="1" applyAlignment="1" applyProtection="1">
      <alignment horizontal="right"/>
      <protection locked="0"/>
    </xf>
    <xf numFmtId="171" fontId="10" fillId="0" borderId="57" xfId="74" applyNumberFormat="1" applyFont="1" applyBorder="1" applyAlignment="1" applyProtection="1">
      <alignment horizontal="right"/>
      <protection locked="0"/>
    </xf>
    <xf numFmtId="171" fontId="10" fillId="0" borderId="42" xfId="74" applyNumberFormat="1" applyFont="1" applyBorder="1" applyAlignment="1" applyProtection="1">
      <alignment horizontal="right"/>
      <protection locked="0"/>
    </xf>
    <xf numFmtId="171" fontId="10" fillId="0" borderId="43" xfId="74" applyNumberFormat="1" applyFont="1" applyBorder="1" applyAlignment="1" applyProtection="1">
      <alignment horizontal="right"/>
      <protection locked="0"/>
    </xf>
    <xf numFmtId="0" fontId="0" fillId="0" borderId="18" xfId="0" applyBorder="1" applyProtection="1">
      <protection locked="0"/>
    </xf>
    <xf numFmtId="0" fontId="11" fillId="0" borderId="18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66" xfId="0" applyBorder="1" applyProtection="1">
      <protection locked="0"/>
    </xf>
    <xf numFmtId="0" fontId="43" fillId="0" borderId="67" xfId="0" applyFont="1" applyBorder="1" applyProtection="1">
      <protection locked="0"/>
    </xf>
    <xf numFmtId="0" fontId="0" fillId="0" borderId="35" xfId="0" applyBorder="1" applyProtection="1">
      <protection locked="0"/>
    </xf>
    <xf numFmtId="0" fontId="0" fillId="0" borderId="64" xfId="0" applyBorder="1" applyProtection="1">
      <protection locked="0"/>
    </xf>
    <xf numFmtId="0" fontId="0" fillId="0" borderId="68" xfId="0" applyBorder="1" applyProtection="1">
      <protection locked="0"/>
    </xf>
    <xf numFmtId="0" fontId="0" fillId="0" borderId="69" xfId="0" applyBorder="1" applyProtection="1">
      <protection locked="0"/>
    </xf>
    <xf numFmtId="0" fontId="0" fillId="0" borderId="70" xfId="0" applyBorder="1" applyProtection="1">
      <protection locked="0"/>
    </xf>
    <xf numFmtId="0" fontId="30" fillId="0" borderId="0" xfId="73" applyFont="1" applyProtection="1">
      <protection locked="0"/>
    </xf>
    <xf numFmtId="3" fontId="30" fillId="24" borderId="1" xfId="73" applyNumberFormat="1" applyFont="1" applyFill="1" applyBorder="1" applyProtection="1">
      <protection locked="0"/>
    </xf>
    <xf numFmtId="3" fontId="30" fillId="0" borderId="1" xfId="73" applyNumberFormat="1" applyFont="1" applyBorder="1" applyProtection="1">
      <protection locked="0"/>
    </xf>
    <xf numFmtId="3" fontId="0" fillId="0" borderId="1" xfId="0" applyNumberFormat="1" applyFont="1" applyBorder="1" applyProtection="1">
      <protection locked="0"/>
    </xf>
    <xf numFmtId="3" fontId="0" fillId="0" borderId="35" xfId="0" applyNumberFormat="1" applyFont="1" applyBorder="1" applyProtection="1">
      <protection locked="0"/>
    </xf>
    <xf numFmtId="0" fontId="59" fillId="0" borderId="0" xfId="75" applyProtection="1">
      <protection locked="0"/>
    </xf>
    <xf numFmtId="0" fontId="59" fillId="0" borderId="18" xfId="75" applyNumberFormat="1" applyBorder="1" applyProtection="1">
      <protection locked="0"/>
    </xf>
    <xf numFmtId="0" fontId="59" fillId="0" borderId="1" xfId="75" applyNumberFormat="1" applyBorder="1" applyProtection="1">
      <protection locked="0"/>
    </xf>
    <xf numFmtId="0" fontId="59" fillId="0" borderId="19" xfId="75" applyNumberFormat="1" applyBorder="1" applyProtection="1">
      <protection locked="0"/>
    </xf>
    <xf numFmtId="0" fontId="59" fillId="0" borderId="0" xfId="75" applyNumberFormat="1" applyProtection="1">
      <protection locked="0"/>
    </xf>
    <xf numFmtId="0" fontId="59" fillId="0" borderId="21" xfId="75" applyNumberFormat="1" applyBorder="1" applyProtection="1">
      <protection locked="0"/>
    </xf>
    <xf numFmtId="0" fontId="59" fillId="0" borderId="22" xfId="75" applyNumberFormat="1" applyBorder="1" applyProtection="1">
      <protection locked="0"/>
    </xf>
    <xf numFmtId="0" fontId="59" fillId="0" borderId="23" xfId="75" applyNumberFormat="1" applyBorder="1" applyProtection="1">
      <protection locked="0"/>
    </xf>
    <xf numFmtId="0" fontId="10" fillId="0" borderId="0" xfId="75" applyFont="1" applyProtection="1">
      <protection locked="0"/>
    </xf>
    <xf numFmtId="0" fontId="49" fillId="0" borderId="0" xfId="73" applyFont="1" applyProtection="1">
      <protection locked="0"/>
    </xf>
    <xf numFmtId="49" fontId="30" fillId="0" borderId="0" xfId="73" applyNumberFormat="1" applyProtection="1">
      <protection locked="0"/>
    </xf>
    <xf numFmtId="14" fontId="30" fillId="0" borderId="0" xfId="73" applyNumberFormat="1" applyAlignment="1" applyProtection="1">
      <protection locked="0"/>
    </xf>
    <xf numFmtId="49" fontId="30" fillId="0" borderId="0" xfId="73" applyNumberFormat="1" applyAlignment="1" applyProtection="1">
      <protection locked="0"/>
    </xf>
    <xf numFmtId="0" fontId="30" fillId="0" borderId="0" xfId="73" applyProtection="1">
      <protection locked="0"/>
    </xf>
    <xf numFmtId="0" fontId="30" fillId="0" borderId="0" xfId="73" applyAlignment="1" applyProtection="1">
      <protection locked="0"/>
    </xf>
    <xf numFmtId="0" fontId="0" fillId="0" borderId="0" xfId="0" applyFill="1" applyProtection="1">
      <protection locked="0"/>
    </xf>
    <xf numFmtId="0" fontId="12" fillId="0" borderId="0" xfId="0" applyFont="1" applyProtection="1">
      <protection locked="0"/>
    </xf>
    <xf numFmtId="49" fontId="61" fillId="0" borderId="0" xfId="0" applyNumberFormat="1" applyFont="1" applyBorder="1" applyProtection="1">
      <protection locked="0"/>
    </xf>
    <xf numFmtId="0" fontId="30" fillId="0" borderId="0" xfId="0" applyFont="1" applyProtection="1">
      <protection locked="0"/>
    </xf>
    <xf numFmtId="1" fontId="0" fillId="0" borderId="0" xfId="0" applyNumberFormat="1" applyBorder="1" applyProtection="1">
      <protection locked="0"/>
    </xf>
    <xf numFmtId="4" fontId="10" fillId="0" borderId="43" xfId="0" applyNumberFormat="1" applyFont="1" applyBorder="1" applyAlignment="1" applyProtection="1">
      <alignment horizontal="center" vertical="center" wrapText="1"/>
      <protection locked="0"/>
    </xf>
    <xf numFmtId="3" fontId="56" fillId="0" borderId="66" xfId="0" applyNumberFormat="1" applyFont="1" applyBorder="1" applyAlignment="1" applyProtection="1">
      <alignment horizontal="right" vertical="center"/>
      <protection locked="0"/>
    </xf>
    <xf numFmtId="3" fontId="56" fillId="0" borderId="70" xfId="0" applyNumberFormat="1" applyFont="1" applyBorder="1" applyAlignment="1" applyProtection="1">
      <alignment horizontal="right" vertical="center"/>
      <protection locked="0"/>
    </xf>
    <xf numFmtId="3" fontId="56" fillId="0" borderId="65" xfId="0" applyNumberFormat="1" applyFont="1" applyFill="1" applyBorder="1" applyAlignment="1" applyProtection="1">
      <alignment horizontal="right" vertical="center"/>
      <protection locked="0"/>
    </xf>
    <xf numFmtId="3" fontId="12" fillId="0" borderId="66" xfId="0" applyNumberFormat="1" applyFont="1" applyBorder="1" applyAlignment="1" applyProtection="1">
      <alignment horizontal="right" vertical="center"/>
      <protection locked="0"/>
    </xf>
    <xf numFmtId="3" fontId="12" fillId="0" borderId="70" xfId="0" applyNumberFormat="1" applyFont="1" applyBorder="1" applyAlignment="1" applyProtection="1">
      <alignment horizontal="right" vertical="center"/>
      <protection locked="0"/>
    </xf>
    <xf numFmtId="0" fontId="0" fillId="0" borderId="0" xfId="0" applyBorder="1" applyProtection="1"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3" fontId="8" fillId="0" borderId="1" xfId="0" applyNumberFormat="1" applyFont="1" applyBorder="1" applyAlignment="1" applyProtection="1">
      <alignment horizontal="right" vertical="center"/>
      <protection locked="0"/>
    </xf>
    <xf numFmtId="3" fontId="8" fillId="0" borderId="35" xfId="0" applyNumberFormat="1" applyFont="1" applyBorder="1" applyAlignment="1" applyProtection="1">
      <alignment horizontal="right" vertical="center"/>
      <protection locked="0"/>
    </xf>
    <xf numFmtId="3" fontId="9" fillId="0" borderId="44" xfId="0" applyNumberFormat="1" applyFont="1" applyBorder="1" applyAlignment="1" applyProtection="1">
      <alignment horizontal="right" vertical="center"/>
      <protection locked="0"/>
    </xf>
    <xf numFmtId="3" fontId="8" fillId="0" borderId="44" xfId="0" applyNumberFormat="1" applyFont="1" applyBorder="1" applyAlignment="1" applyProtection="1">
      <alignment horizontal="right" vertical="center"/>
      <protection locked="0"/>
    </xf>
    <xf numFmtId="3" fontId="9" fillId="0" borderId="1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right" vertical="center"/>
      <protection locked="0"/>
    </xf>
    <xf numFmtId="3" fontId="46" fillId="0" borderId="35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center" vertical="center"/>
      <protection locked="0"/>
    </xf>
    <xf numFmtId="3" fontId="0" fillId="0" borderId="77" xfId="0" applyNumberFormat="1" applyBorder="1" applyProtection="1">
      <protection locked="0"/>
    </xf>
    <xf numFmtId="170" fontId="0" fillId="0" borderId="32" xfId="0" applyNumberFormat="1" applyBorder="1" applyProtection="1">
      <protection locked="0"/>
    </xf>
    <xf numFmtId="3" fontId="0" fillId="0" borderId="32" xfId="0" applyNumberFormat="1" applyBorder="1" applyProtection="1">
      <protection locked="0"/>
    </xf>
    <xf numFmtId="3" fontId="0" fillId="0" borderId="34" xfId="0" applyNumberFormat="1" applyBorder="1" applyProtection="1">
      <protection locked="0"/>
    </xf>
    <xf numFmtId="3" fontId="0" fillId="0" borderId="59" xfId="0" applyNumberFormat="1" applyBorder="1" applyProtection="1">
      <protection locked="0"/>
    </xf>
    <xf numFmtId="3" fontId="0" fillId="0" borderId="57" xfId="0" applyNumberFormat="1" applyBorder="1" applyProtection="1">
      <protection locked="0"/>
    </xf>
    <xf numFmtId="3" fontId="48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/>
      <protection locked="0"/>
    </xf>
    <xf numFmtId="3" fontId="30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/>
      <protection locked="0"/>
    </xf>
    <xf numFmtId="3" fontId="30" fillId="24" borderId="2" xfId="73" applyNumberFormat="1" applyFont="1" applyFill="1" applyBorder="1" applyProtection="1">
      <protection locked="0"/>
    </xf>
    <xf numFmtId="3" fontId="30" fillId="0" borderId="2" xfId="73" applyNumberFormat="1" applyFont="1" applyBorder="1" applyProtection="1">
      <protection locked="0"/>
    </xf>
    <xf numFmtId="0" fontId="49" fillId="0" borderId="1" xfId="73" applyFont="1" applyBorder="1" applyAlignment="1" applyProtection="1">
      <alignment horizontal="center" vertical="center" wrapText="1"/>
      <protection locked="0"/>
    </xf>
    <xf numFmtId="0" fontId="49" fillId="0" borderId="2" xfId="73" applyFont="1" applyBorder="1" applyAlignment="1" applyProtection="1">
      <alignment horizontal="center" vertical="center" wrapText="1"/>
      <protection locked="0"/>
    </xf>
    <xf numFmtId="0" fontId="49" fillId="0" borderId="35" xfId="73" applyFont="1" applyBorder="1" applyAlignment="1" applyProtection="1">
      <alignment horizontal="center" vertical="center" wrapText="1"/>
      <protection locked="0"/>
    </xf>
    <xf numFmtId="3" fontId="30" fillId="24" borderId="16" xfId="73" applyNumberFormat="1" applyFont="1" applyFill="1" applyBorder="1" applyProtection="1">
      <protection locked="0"/>
    </xf>
    <xf numFmtId="3" fontId="30" fillId="24" borderId="18" xfId="73" applyNumberFormat="1" applyFont="1" applyFill="1" applyBorder="1" applyProtection="1">
      <protection locked="0"/>
    </xf>
    <xf numFmtId="3" fontId="30" fillId="0" borderId="18" xfId="73" applyNumberFormat="1" applyFont="1" applyBorder="1" applyProtection="1">
      <protection locked="0"/>
    </xf>
    <xf numFmtId="3" fontId="0" fillId="0" borderId="18" xfId="0" applyNumberFormat="1" applyFont="1" applyBorder="1" applyProtection="1">
      <protection locked="0"/>
    </xf>
    <xf numFmtId="3" fontId="0" fillId="0" borderId="67" xfId="0" applyNumberFormat="1" applyFont="1" applyBorder="1" applyProtection="1">
      <protection locked="0"/>
    </xf>
    <xf numFmtId="0" fontId="30" fillId="0" borderId="1" xfId="73" applyFont="1" applyBorder="1" applyAlignment="1" applyProtection="1">
      <alignment horizontal="left" vertical="center"/>
      <protection locked="0"/>
    </xf>
    <xf numFmtId="0" fontId="30" fillId="0" borderId="2" xfId="73" applyFont="1" applyBorder="1" applyAlignment="1" applyProtection="1">
      <alignment horizontal="left" vertical="center"/>
      <protection locked="0"/>
    </xf>
    <xf numFmtId="0" fontId="30" fillId="30" borderId="14" xfId="73" applyFont="1" applyFill="1" applyBorder="1" applyProtection="1">
      <protection locked="0"/>
    </xf>
    <xf numFmtId="0" fontId="30" fillId="0" borderId="17" xfId="73" applyFont="1" applyBorder="1" applyAlignment="1" applyProtection="1">
      <alignment horizontal="right" vertical="center"/>
      <protection locked="0"/>
    </xf>
    <xf numFmtId="0" fontId="30" fillId="0" borderId="19" xfId="73" applyFont="1" applyBorder="1" applyAlignment="1" applyProtection="1">
      <alignment horizontal="right" vertical="center"/>
      <protection locked="0"/>
    </xf>
    <xf numFmtId="0" fontId="30" fillId="30" borderId="13" xfId="73" applyFont="1" applyFill="1" applyBorder="1" applyAlignment="1" applyProtection="1">
      <alignment horizontal="center" vertical="center"/>
      <protection locked="0"/>
    </xf>
    <xf numFmtId="0" fontId="30" fillId="0" borderId="16" xfId="73" applyFont="1" applyBorder="1" applyAlignment="1" applyProtection="1">
      <alignment horizontal="left" vertical="center"/>
      <protection locked="0"/>
    </xf>
    <xf numFmtId="0" fontId="30" fillId="0" borderId="18" xfId="73" applyFont="1" applyBorder="1" applyAlignment="1" applyProtection="1">
      <alignment horizontal="left" vertical="center"/>
      <protection locked="0"/>
    </xf>
    <xf numFmtId="0" fontId="30" fillId="30" borderId="13" xfId="73" applyFont="1" applyFill="1" applyBorder="1" applyProtection="1">
      <protection locked="0"/>
    </xf>
    <xf numFmtId="0" fontId="50" fillId="0" borderId="0" xfId="0" applyFont="1" applyProtection="1">
      <protection locked="0"/>
    </xf>
    <xf numFmtId="0" fontId="58" fillId="0" borderId="0" xfId="0" applyFont="1" applyProtection="1">
      <protection locked="0"/>
    </xf>
    <xf numFmtId="0" fontId="75" fillId="0" borderId="0" xfId="0" applyFont="1" applyProtection="1">
      <protection locked="0"/>
    </xf>
    <xf numFmtId="3" fontId="50" fillId="0" borderId="16" xfId="0" applyNumberFormat="1" applyFont="1" applyFill="1" applyBorder="1" applyAlignment="1" applyProtection="1">
      <alignment vertical="center"/>
      <protection locked="0"/>
    </xf>
    <xf numFmtId="3" fontId="50" fillId="0" borderId="17" xfId="0" applyNumberFormat="1" applyFont="1" applyFill="1" applyBorder="1" applyAlignment="1" applyProtection="1">
      <alignment vertical="center"/>
      <protection locked="0"/>
    </xf>
    <xf numFmtId="3" fontId="50" fillId="0" borderId="30" xfId="0" applyNumberFormat="1" applyFont="1" applyFill="1" applyBorder="1" applyAlignment="1" applyProtection="1">
      <alignment vertical="center"/>
      <protection locked="0"/>
    </xf>
    <xf numFmtId="3" fontId="50" fillId="0" borderId="18" xfId="0" applyNumberFormat="1" applyFont="1" applyFill="1" applyBorder="1" applyAlignment="1" applyProtection="1">
      <alignment vertical="center"/>
      <protection locked="0"/>
    </xf>
    <xf numFmtId="3" fontId="50" fillId="0" borderId="19" xfId="0" applyNumberFormat="1" applyFont="1" applyFill="1" applyBorder="1" applyAlignment="1" applyProtection="1">
      <alignment vertical="center"/>
      <protection locked="0"/>
    </xf>
    <xf numFmtId="3" fontId="50" fillId="0" borderId="12" xfId="0" applyNumberFormat="1" applyFont="1" applyFill="1" applyBorder="1" applyAlignment="1" applyProtection="1">
      <alignment vertical="center"/>
      <protection locked="0"/>
    </xf>
    <xf numFmtId="3" fontId="56" fillId="0" borderId="65" xfId="0" applyNumberFormat="1" applyFont="1" applyBorder="1" applyAlignment="1" applyProtection="1">
      <alignment horizontal="right" vertical="center"/>
      <protection locked="0"/>
    </xf>
    <xf numFmtId="3" fontId="56" fillId="0" borderId="51" xfId="0" applyNumberFormat="1" applyFont="1" applyBorder="1" applyAlignment="1" applyProtection="1">
      <alignment horizontal="right" vertical="center"/>
      <protection locked="0"/>
    </xf>
    <xf numFmtId="3" fontId="50" fillId="0" borderId="67" xfId="0" applyNumberFormat="1" applyFont="1" applyFill="1" applyBorder="1" applyAlignment="1" applyProtection="1">
      <alignment vertical="center"/>
      <protection locked="0"/>
    </xf>
    <xf numFmtId="3" fontId="50" fillId="0" borderId="64" xfId="0" applyNumberFormat="1" applyFont="1" applyFill="1" applyBorder="1" applyAlignment="1" applyProtection="1">
      <alignment vertical="center"/>
      <protection locked="0"/>
    </xf>
    <xf numFmtId="3" fontId="50" fillId="0" borderId="36" xfId="0" applyNumberFormat="1" applyFont="1" applyFill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horizontal="right" vertical="center"/>
      <protection locked="0"/>
    </xf>
    <xf numFmtId="0" fontId="30" fillId="0" borderId="0" xfId="0" applyFont="1" applyBorder="1" applyProtection="1">
      <protection locked="0"/>
    </xf>
    <xf numFmtId="3" fontId="49" fillId="27" borderId="1" xfId="0" applyNumberFormat="1" applyFont="1" applyFill="1" applyBorder="1" applyAlignment="1" applyProtection="1">
      <alignment horizontal="right" vertical="center"/>
      <protection locked="0"/>
    </xf>
    <xf numFmtId="0" fontId="30" fillId="0" borderId="0" xfId="0" applyFont="1" applyAlignment="1" applyProtection="1">
      <alignment horizontal="center"/>
      <protection locked="0"/>
    </xf>
    <xf numFmtId="3" fontId="49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32" xfId="0" applyNumberFormat="1" applyFont="1" applyBorder="1" applyAlignment="1" applyProtection="1">
      <alignment horizontal="right" vertical="center"/>
      <protection locked="0"/>
    </xf>
    <xf numFmtId="0" fontId="30" fillId="0" borderId="46" xfId="0" applyFont="1" applyBorder="1" applyAlignment="1" applyProtection="1">
      <alignment horizontal="center" vertical="center"/>
      <protection locked="0"/>
    </xf>
    <xf numFmtId="3" fontId="30" fillId="0" borderId="18" xfId="0" applyNumberFormat="1" applyFont="1" applyBorder="1" applyAlignment="1" applyProtection="1">
      <alignment horizontal="right" vertical="center"/>
      <protection locked="0"/>
    </xf>
    <xf numFmtId="3" fontId="30" fillId="0" borderId="22" xfId="0" applyNumberFormat="1" applyFont="1" applyBorder="1" applyAlignment="1" applyProtection="1">
      <alignment horizontal="right" vertical="center"/>
      <protection locked="0"/>
    </xf>
    <xf numFmtId="3" fontId="30" fillId="0" borderId="35" xfId="0" applyNumberFormat="1" applyFont="1" applyBorder="1" applyAlignment="1" applyProtection="1">
      <alignment horizontal="right" vertical="center"/>
      <protection locked="0"/>
    </xf>
    <xf numFmtId="3" fontId="30" fillId="0" borderId="59" xfId="0" applyNumberFormat="1" applyFont="1" applyBorder="1" applyAlignment="1" applyProtection="1">
      <alignment horizontal="right" vertical="center"/>
      <protection locked="0"/>
    </xf>
    <xf numFmtId="3" fontId="30" fillId="0" borderId="34" xfId="0" applyNumberFormat="1" applyFont="1" applyBorder="1" applyAlignment="1" applyProtection="1">
      <alignment horizontal="right" vertical="center"/>
      <protection locked="0"/>
    </xf>
    <xf numFmtId="3" fontId="30" fillId="27" borderId="18" xfId="0" applyNumberFormat="1" applyFont="1" applyFill="1" applyBorder="1" applyAlignment="1" applyProtection="1">
      <alignment horizontal="right" vertical="center"/>
      <protection locked="0"/>
    </xf>
    <xf numFmtId="3" fontId="30" fillId="0" borderId="18" xfId="0" applyNumberFormat="1" applyFont="1" applyFill="1" applyBorder="1" applyAlignment="1" applyProtection="1">
      <alignment horizontal="right" vertical="center"/>
      <protection locked="0"/>
    </xf>
    <xf numFmtId="3" fontId="49" fillId="0" borderId="31" xfId="0" applyNumberFormat="1" applyFont="1" applyBorder="1" applyAlignment="1" applyProtection="1">
      <alignment vertical="center"/>
      <protection locked="0"/>
    </xf>
    <xf numFmtId="3" fontId="30" fillId="0" borderId="31" xfId="0" applyNumberFormat="1" applyFont="1" applyBorder="1" applyAlignment="1" applyProtection="1">
      <alignment vertical="center"/>
      <protection locked="0"/>
    </xf>
    <xf numFmtId="3" fontId="49" fillId="0" borderId="50" xfId="0" applyNumberFormat="1" applyFont="1" applyBorder="1" applyAlignment="1" applyProtection="1">
      <alignment vertical="center"/>
      <protection locked="0"/>
    </xf>
    <xf numFmtId="3" fontId="80" fillId="0" borderId="18" xfId="0" applyNumberFormat="1" applyFont="1" applyBorder="1" applyAlignment="1" applyProtection="1">
      <alignment horizontal="right" wrapText="1"/>
      <protection locked="0"/>
    </xf>
    <xf numFmtId="3" fontId="80" fillId="0" borderId="19" xfId="0" applyNumberFormat="1" applyFont="1" applyBorder="1" applyAlignment="1" applyProtection="1">
      <alignment horizontal="right" wrapText="1"/>
      <protection locked="0"/>
    </xf>
    <xf numFmtId="3" fontId="80" fillId="0" borderId="64" xfId="0" applyNumberFormat="1" applyFont="1" applyBorder="1" applyAlignment="1" applyProtection="1">
      <alignment horizontal="right" wrapText="1"/>
      <protection locked="0"/>
    </xf>
    <xf numFmtId="0" fontId="43" fillId="0" borderId="0" xfId="0" applyFont="1" applyAlignment="1" applyProtection="1">
      <alignment horizontal="left"/>
      <protection locked="0"/>
    </xf>
    <xf numFmtId="174" fontId="30" fillId="0" borderId="0" xfId="73" applyNumberForma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49" fillId="0" borderId="0" xfId="73" applyFont="1" applyAlignment="1" applyProtection="1"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Fill="1" applyBorder="1" applyAlignment="1" applyProtection="1">
      <protection locked="0"/>
    </xf>
    <xf numFmtId="49" fontId="49" fillId="0" borderId="0" xfId="73" applyNumberFormat="1" applyFont="1" applyAlignment="1" applyProtection="1">
      <alignment horizontal="center"/>
      <protection locked="0"/>
    </xf>
    <xf numFmtId="0" fontId="49" fillId="0" borderId="0" xfId="73" applyFont="1" applyAlignment="1" applyProtection="1">
      <alignment horizontal="center"/>
      <protection locked="0"/>
    </xf>
    <xf numFmtId="49" fontId="49" fillId="0" borderId="1" xfId="73" applyNumberFormat="1" applyFont="1" applyBorder="1" applyAlignment="1" applyProtection="1">
      <alignment horizontal="center"/>
      <protection locked="0"/>
    </xf>
    <xf numFmtId="14" fontId="49" fillId="0" borderId="1" xfId="73" applyNumberFormat="1" applyFont="1" applyBorder="1" applyAlignment="1" applyProtection="1">
      <alignment horizontal="center"/>
      <protection locked="0"/>
    </xf>
    <xf numFmtId="174" fontId="49" fillId="0" borderId="1" xfId="73" applyNumberFormat="1" applyFont="1" applyBorder="1" applyAlignment="1" applyProtection="1">
      <alignment horizontal="center"/>
      <protection locked="0"/>
    </xf>
    <xf numFmtId="0" fontId="49" fillId="0" borderId="1" xfId="73" applyFont="1" applyBorder="1" applyAlignment="1" applyProtection="1">
      <alignment horizontal="right" vertical="center"/>
      <protection locked="0"/>
    </xf>
    <xf numFmtId="49" fontId="30" fillId="0" borderId="1" xfId="73" applyNumberFormat="1" applyBorder="1" applyProtection="1">
      <protection locked="0"/>
    </xf>
    <xf numFmtId="14" fontId="30" fillId="0" borderId="1" xfId="73" applyNumberFormat="1" applyBorder="1" applyAlignment="1" applyProtection="1">
      <protection locked="0"/>
    </xf>
    <xf numFmtId="174" fontId="30" fillId="0" borderId="1" xfId="73" applyNumberFormat="1" applyBorder="1" applyAlignment="1" applyProtection="1">
      <alignment horizontal="right"/>
      <protection locked="0"/>
    </xf>
    <xf numFmtId="49" fontId="30" fillId="0" borderId="1" xfId="73" applyNumberFormat="1" applyBorder="1" applyAlignment="1" applyProtection="1">
      <protection locked="0"/>
    </xf>
    <xf numFmtId="0" fontId="30" fillId="0" borderId="1" xfId="73" applyBorder="1" applyProtection="1">
      <protection locked="0"/>
    </xf>
    <xf numFmtId="0" fontId="30" fillId="0" borderId="1" xfId="73" applyBorder="1" applyAlignment="1" applyProtection="1">
      <protection locked="0"/>
    </xf>
    <xf numFmtId="0" fontId="10" fillId="0" borderId="1" xfId="0" applyFont="1" applyBorder="1" applyAlignment="1" applyProtection="1">
      <alignment horizontal="right"/>
      <protection locked="0"/>
    </xf>
    <xf numFmtId="0" fontId="10" fillId="0" borderId="1" xfId="0" applyFont="1" applyBorder="1" applyAlignment="1" applyProtection="1">
      <alignment horizontal="center"/>
      <protection locked="0"/>
    </xf>
    <xf numFmtId="174" fontId="10" fillId="0" borderId="1" xfId="0" applyNumberFormat="1" applyFont="1" applyBorder="1" applyAlignment="1" applyProtection="1">
      <alignment horizontal="center"/>
      <protection locked="0"/>
    </xf>
    <xf numFmtId="0" fontId="49" fillId="0" borderId="18" xfId="73" applyFont="1" applyBorder="1" applyAlignment="1" applyProtection="1">
      <alignment horizontal="right" vertical="center"/>
      <protection locked="0"/>
    </xf>
    <xf numFmtId="0" fontId="0" fillId="0" borderId="19" xfId="0" applyBorder="1" applyAlignment="1" applyProtection="1">
      <protection locked="0"/>
    </xf>
    <xf numFmtId="49" fontId="49" fillId="0" borderId="19" xfId="73" applyNumberFormat="1" applyFont="1" applyBorder="1" applyAlignment="1" applyProtection="1">
      <alignment horizontal="center"/>
      <protection locked="0"/>
    </xf>
    <xf numFmtId="49" fontId="30" fillId="0" borderId="19" xfId="73" applyNumberFormat="1" applyBorder="1" applyAlignment="1" applyProtection="1">
      <protection locked="0"/>
    </xf>
    <xf numFmtId="0" fontId="49" fillId="0" borderId="21" xfId="73" applyFont="1" applyBorder="1" applyAlignment="1" applyProtection="1">
      <alignment horizontal="right" vertical="center"/>
      <protection locked="0"/>
    </xf>
    <xf numFmtId="49" fontId="30" fillId="0" borderId="22" xfId="73" applyNumberFormat="1" applyBorder="1" applyProtection="1">
      <protection locked="0"/>
    </xf>
    <xf numFmtId="14" fontId="30" fillId="0" borderId="22" xfId="73" applyNumberFormat="1" applyBorder="1" applyAlignment="1" applyProtection="1">
      <protection locked="0"/>
    </xf>
    <xf numFmtId="174" fontId="30" fillId="0" borderId="22" xfId="73" applyNumberFormat="1" applyBorder="1" applyAlignment="1" applyProtection="1">
      <alignment horizontal="right"/>
      <protection locked="0"/>
    </xf>
    <xf numFmtId="49" fontId="30" fillId="0" borderId="23" xfId="73" applyNumberFormat="1" applyBorder="1" applyAlignment="1" applyProtection="1">
      <protection locked="0"/>
    </xf>
    <xf numFmtId="0" fontId="30" fillId="0" borderId="14" xfId="73" applyFont="1" applyFill="1" applyBorder="1" applyProtection="1">
      <protection locked="0"/>
    </xf>
    <xf numFmtId="0" fontId="30" fillId="0" borderId="13" xfId="73" applyFont="1" applyFill="1" applyBorder="1" applyAlignment="1" applyProtection="1">
      <alignment horizontal="center" vertical="center"/>
      <protection locked="0"/>
    </xf>
    <xf numFmtId="0" fontId="30" fillId="0" borderId="13" xfId="73" applyFont="1" applyFill="1" applyBorder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0" fontId="30" fillId="0" borderId="39" xfId="0" applyFont="1" applyBorder="1" applyProtection="1">
      <protection locked="0"/>
    </xf>
    <xf numFmtId="0" fontId="30" fillId="0" borderId="40" xfId="0" applyFont="1" applyBorder="1" applyProtection="1">
      <protection locked="0"/>
    </xf>
    <xf numFmtId="0" fontId="30" fillId="0" borderId="1" xfId="0" applyFont="1" applyBorder="1" applyProtection="1">
      <protection locked="0"/>
    </xf>
    <xf numFmtId="0" fontId="30" fillId="0" borderId="19" xfId="0" applyFont="1" applyBorder="1" applyProtection="1">
      <protection locked="0"/>
    </xf>
    <xf numFmtId="0" fontId="30" fillId="0" borderId="22" xfId="0" applyFont="1" applyBorder="1" applyProtection="1">
      <protection locked="0"/>
    </xf>
    <xf numFmtId="0" fontId="30" fillId="0" borderId="23" xfId="0" applyFont="1" applyBorder="1" applyProtection="1">
      <protection locked="0"/>
    </xf>
    <xf numFmtId="0" fontId="30" fillId="0" borderId="18" xfId="0" applyFont="1" applyBorder="1" applyProtection="1">
      <protection locked="0"/>
    </xf>
    <xf numFmtId="0" fontId="30" fillId="0" borderId="2" xfId="0" applyFont="1" applyBorder="1" applyProtection="1">
      <protection locked="0"/>
    </xf>
    <xf numFmtId="0" fontId="30" fillId="0" borderId="17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0" fontId="30" fillId="0" borderId="16" xfId="0" applyFont="1" applyBorder="1" applyProtection="1">
      <protection locked="0"/>
    </xf>
    <xf numFmtId="3" fontId="30" fillId="0" borderId="2" xfId="0" applyNumberFormat="1" applyFont="1" applyBorder="1" applyProtection="1">
      <protection locked="0"/>
    </xf>
    <xf numFmtId="3" fontId="49" fillId="0" borderId="17" xfId="0" applyNumberFormat="1" applyFont="1" applyBorder="1" applyProtection="1">
      <protection locked="0"/>
    </xf>
    <xf numFmtId="3" fontId="30" fillId="0" borderId="1" xfId="0" applyNumberFormat="1" applyFont="1" applyBorder="1" applyProtection="1">
      <protection locked="0"/>
    </xf>
    <xf numFmtId="3" fontId="49" fillId="0" borderId="19" xfId="0" applyNumberFormat="1" applyFont="1" applyBorder="1" applyProtection="1">
      <protection locked="0"/>
    </xf>
    <xf numFmtId="3" fontId="30" fillId="0" borderId="22" xfId="0" applyNumberFormat="1" applyFont="1" applyBorder="1" applyProtection="1">
      <protection locked="0"/>
    </xf>
    <xf numFmtId="3" fontId="49" fillId="0" borderId="23" xfId="0" applyNumberFormat="1" applyFont="1" applyBorder="1" applyProtection="1">
      <protection locked="0"/>
    </xf>
    <xf numFmtId="0" fontId="49" fillId="0" borderId="0" xfId="0" applyFont="1" applyBorder="1" applyProtection="1">
      <protection locked="0"/>
    </xf>
    <xf numFmtId="3" fontId="50" fillId="0" borderId="32" xfId="0" applyNumberFormat="1" applyFont="1" applyFill="1" applyBorder="1" applyProtection="1">
      <protection locked="0"/>
    </xf>
    <xf numFmtId="3" fontId="50" fillId="0" borderId="1" xfId="0" applyNumberFormat="1" applyFont="1" applyFill="1" applyBorder="1" applyProtection="1">
      <protection locked="0"/>
    </xf>
    <xf numFmtId="3" fontId="50" fillId="0" borderId="31" xfId="0" applyNumberFormat="1" applyFont="1" applyFill="1" applyBorder="1" applyProtection="1">
      <protection locked="0"/>
    </xf>
    <xf numFmtId="0" fontId="50" fillId="0" borderId="0" xfId="0" applyFont="1" applyFill="1" applyProtection="1">
      <protection locked="0"/>
    </xf>
    <xf numFmtId="3" fontId="50" fillId="0" borderId="34" xfId="0" applyNumberFormat="1" applyFont="1" applyFill="1" applyBorder="1" applyProtection="1">
      <protection locked="0"/>
    </xf>
    <xf numFmtId="3" fontId="50" fillId="0" borderId="35" xfId="0" applyNumberFormat="1" applyFont="1" applyFill="1" applyBorder="1" applyProtection="1">
      <protection locked="0"/>
    </xf>
    <xf numFmtId="3" fontId="50" fillId="0" borderId="33" xfId="0" applyNumberFormat="1" applyFont="1" applyFill="1" applyBorder="1" applyProtection="1">
      <protection locked="0"/>
    </xf>
    <xf numFmtId="0" fontId="0" fillId="0" borderId="0" xfId="0" applyFont="1" applyProtection="1">
      <protection locked="0"/>
    </xf>
    <xf numFmtId="3" fontId="30" fillId="0" borderId="18" xfId="0" applyNumberFormat="1" applyFont="1" applyBorder="1" applyAlignment="1" applyProtection="1">
      <alignment horizontal="right" wrapText="1"/>
      <protection locked="0"/>
    </xf>
    <xf numFmtId="3" fontId="30" fillId="0" borderId="19" xfId="0" applyNumberFormat="1" applyFont="1" applyBorder="1" applyAlignment="1" applyProtection="1">
      <alignment horizontal="right" wrapText="1"/>
      <protection locked="0"/>
    </xf>
    <xf numFmtId="3" fontId="30" fillId="0" borderId="1" xfId="0" applyNumberFormat="1" applyFont="1" applyBorder="1" applyAlignment="1" applyProtection="1">
      <alignment horizontal="right" wrapText="1"/>
      <protection locked="0"/>
    </xf>
    <xf numFmtId="3" fontId="49" fillId="0" borderId="19" xfId="0" applyNumberFormat="1" applyFont="1" applyFill="1" applyBorder="1" applyProtection="1">
      <protection locked="0"/>
    </xf>
    <xf numFmtId="3" fontId="30" fillId="0" borderId="48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 wrapText="1"/>
      <protection locked="0"/>
    </xf>
    <xf numFmtId="3" fontId="30" fillId="0" borderId="31" xfId="73" applyNumberFormat="1" applyFont="1" applyFill="1" applyBorder="1" applyAlignment="1" applyProtection="1">
      <alignment horizontal="right" vertical="center" wrapText="1"/>
      <protection locked="0"/>
    </xf>
    <xf numFmtId="3" fontId="30" fillId="0" borderId="48" xfId="0" applyNumberFormat="1" applyFont="1" applyBorder="1" applyAlignment="1" applyProtection="1">
      <alignment horizontal="right" vertical="center"/>
      <protection locked="0"/>
    </xf>
    <xf numFmtId="3" fontId="30" fillId="0" borderId="31" xfId="0" applyNumberFormat="1" applyFont="1" applyBorder="1" applyAlignment="1" applyProtection="1">
      <alignment horizontal="right" vertical="center"/>
      <protection locked="0"/>
    </xf>
    <xf numFmtId="3" fontId="30" fillId="0" borderId="48" xfId="0" applyNumberFormat="1" applyFont="1" applyBorder="1" applyProtection="1">
      <protection locked="0"/>
    </xf>
    <xf numFmtId="0" fontId="30" fillId="0" borderId="47" xfId="0" applyFont="1" applyBorder="1" applyProtection="1">
      <protection locked="0"/>
    </xf>
    <xf numFmtId="0" fontId="30" fillId="0" borderId="68" xfId="0" applyFont="1" applyBorder="1" applyProtection="1">
      <protection locked="0"/>
    </xf>
    <xf numFmtId="0" fontId="90" fillId="0" borderId="17" xfId="0" applyFont="1" applyBorder="1" applyProtection="1">
      <protection locked="0"/>
    </xf>
    <xf numFmtId="0" fontId="90" fillId="0" borderId="19" xfId="0" applyFont="1" applyBorder="1" applyProtection="1">
      <protection locked="0"/>
    </xf>
    <xf numFmtId="0" fontId="90" fillId="0" borderId="64" xfId="0" applyFont="1" applyBorder="1" applyProtection="1">
      <protection locked="0"/>
    </xf>
    <xf numFmtId="3" fontId="48" fillId="0" borderId="51" xfId="0" applyNumberFormat="1" applyFont="1" applyFill="1" applyBorder="1" applyAlignment="1" applyProtection="1">
      <alignment vertical="center"/>
      <protection locked="0"/>
    </xf>
    <xf numFmtId="3" fontId="48" fillId="0" borderId="66" xfId="0" applyNumberFormat="1" applyFont="1" applyFill="1" applyBorder="1" applyAlignment="1" applyProtection="1">
      <alignment vertical="center"/>
      <protection locked="0"/>
    </xf>
    <xf numFmtId="3" fontId="48" fillId="0" borderId="78" xfId="0" applyNumberFormat="1" applyFont="1" applyFill="1" applyBorder="1" applyAlignment="1" applyProtection="1">
      <alignment vertical="center"/>
      <protection locked="0"/>
    </xf>
    <xf numFmtId="3" fontId="10" fillId="0" borderId="14" xfId="0" applyNumberFormat="1" applyFont="1" applyBorder="1" applyAlignment="1" applyProtection="1">
      <protection locked="0"/>
    </xf>
    <xf numFmtId="3" fontId="7" fillId="0" borderId="52" xfId="0" applyNumberFormat="1" applyFont="1" applyBorder="1" applyAlignment="1" applyProtection="1">
      <alignment horizont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3" fontId="10" fillId="0" borderId="1" xfId="0" applyNumberFormat="1" applyFont="1" applyBorder="1" applyAlignment="1" applyProtection="1">
      <alignment vertical="center"/>
      <protection locked="0"/>
    </xf>
    <xf numFmtId="3" fontId="7" fillId="0" borderId="35" xfId="0" applyNumberFormat="1" applyFont="1" applyBorder="1" applyAlignment="1" applyProtection="1">
      <alignment horizontal="center"/>
      <protection locked="0"/>
    </xf>
    <xf numFmtId="3" fontId="7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4" fontId="30" fillId="0" borderId="0" xfId="0" applyNumberFormat="1" applyFont="1" applyBorder="1" applyProtection="1">
      <protection locked="0"/>
    </xf>
    <xf numFmtId="3" fontId="30" fillId="0" borderId="0" xfId="0" applyNumberFormat="1" applyFont="1" applyProtection="1">
      <protection locked="0"/>
    </xf>
    <xf numFmtId="0" fontId="61" fillId="0" borderId="0" xfId="0" applyFont="1" applyProtection="1">
      <protection locked="0"/>
    </xf>
    <xf numFmtId="0" fontId="61" fillId="0" borderId="0" xfId="0" applyFont="1" applyBorder="1" applyProtection="1">
      <protection locked="0"/>
    </xf>
    <xf numFmtId="0" fontId="65" fillId="0" borderId="0" xfId="0" applyFont="1" applyFill="1" applyBorder="1" applyAlignment="1" applyProtection="1">
      <protection locked="0"/>
    </xf>
    <xf numFmtId="0" fontId="58" fillId="0" borderId="0" xfId="0" applyFont="1" applyBorder="1" applyAlignment="1" applyProtection="1">
      <alignment horizontal="left" vertical="center" indent="1"/>
      <protection locked="0"/>
    </xf>
    <xf numFmtId="0" fontId="65" fillId="0" borderId="0" xfId="0" applyFont="1" applyFill="1" applyBorder="1" applyAlignment="1" applyProtection="1">
      <alignment horizontal="center"/>
      <protection locked="0"/>
    </xf>
    <xf numFmtId="0" fontId="49" fillId="29" borderId="1" xfId="0" applyFont="1" applyFill="1" applyBorder="1" applyAlignment="1" applyProtection="1">
      <alignment horizontal="left" vertical="center" indent="1"/>
      <protection locked="0"/>
    </xf>
    <xf numFmtId="0" fontId="30" fillId="0" borderId="1" xfId="0" applyFont="1" applyBorder="1" applyAlignment="1" applyProtection="1">
      <alignment horizontal="left" vertical="center" indent="1"/>
      <protection locked="0"/>
    </xf>
    <xf numFmtId="0" fontId="58" fillId="0" borderId="0" xfId="0" applyFont="1" applyBorder="1" applyProtection="1">
      <protection locked="0"/>
    </xf>
    <xf numFmtId="0" fontId="58" fillId="0" borderId="0" xfId="0" applyFont="1" applyFill="1" applyBorder="1" applyAlignment="1" applyProtection="1">
      <alignment horizontal="left" vertical="center" indent="1"/>
      <protection locked="0"/>
    </xf>
    <xf numFmtId="0" fontId="58" fillId="0" borderId="76" xfId="0" applyFont="1" applyFill="1" applyBorder="1" applyAlignment="1" applyProtection="1">
      <alignment horizontal="left" vertical="center"/>
      <protection locked="0"/>
    </xf>
    <xf numFmtId="0" fontId="58" fillId="0" borderId="76" xfId="0" applyFont="1" applyFill="1" applyBorder="1" applyAlignment="1" applyProtection="1">
      <alignment horizontal="left" vertical="center" indent="1"/>
      <protection locked="0"/>
    </xf>
    <xf numFmtId="0" fontId="45" fillId="0" borderId="0" xfId="51" applyFont="1" applyFill="1" applyBorder="1" applyAlignment="1" applyProtection="1">
      <alignment horizontal="left" vertical="center" indent="1"/>
      <protection locked="0"/>
    </xf>
    <xf numFmtId="0" fontId="61" fillId="0" borderId="0" xfId="0" applyFont="1" applyFill="1" applyProtection="1">
      <protection locked="0"/>
    </xf>
    <xf numFmtId="0" fontId="63" fillId="0" borderId="0" xfId="0" applyFont="1" applyAlignment="1" applyProtection="1">
      <alignment horizontal="center"/>
      <protection locked="0"/>
    </xf>
    <xf numFmtId="0" fontId="66" fillId="0" borderId="0" xfId="0" applyFont="1" applyFill="1" applyProtection="1">
      <protection locked="0"/>
    </xf>
    <xf numFmtId="0" fontId="61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39" xfId="0" applyBorder="1" applyProtection="1">
      <protection locked="0"/>
    </xf>
    <xf numFmtId="0" fontId="0" fillId="0" borderId="22" xfId="0" applyBorder="1" applyProtection="1">
      <protection locked="0"/>
    </xf>
    <xf numFmtId="3" fontId="49" fillId="0" borderId="48" xfId="73" applyNumberFormat="1" applyFont="1" applyFill="1" applyBorder="1" applyAlignment="1" applyProtection="1">
      <alignment horizontal="right" vertical="center"/>
      <protection locked="0"/>
    </xf>
    <xf numFmtId="0" fontId="72" fillId="0" borderId="25" xfId="73" applyFont="1" applyFill="1" applyBorder="1" applyAlignment="1" applyProtection="1">
      <alignment vertical="center" wrapText="1"/>
      <protection locked="0"/>
    </xf>
    <xf numFmtId="0" fontId="49" fillId="30" borderId="25" xfId="73" applyFont="1" applyFill="1" applyBorder="1" applyAlignment="1" applyProtection="1">
      <alignment vertical="center"/>
      <protection locked="0"/>
    </xf>
    <xf numFmtId="0" fontId="49" fillId="0" borderId="15" xfId="73" applyFont="1" applyBorder="1" applyAlignment="1" applyProtection="1">
      <alignment horizontal="center" vertical="center"/>
      <protection locked="0"/>
    </xf>
    <xf numFmtId="0" fontId="30" fillId="30" borderId="14" xfId="73" applyFont="1" applyFill="1" applyBorder="1" applyAlignment="1" applyProtection="1">
      <alignment horizontal="center" vertical="center"/>
      <protection locked="0"/>
    </xf>
    <xf numFmtId="0" fontId="72" fillId="0" borderId="60" xfId="73" applyFont="1" applyFill="1" applyBorder="1" applyAlignment="1" applyProtection="1">
      <alignment vertical="center" wrapText="1"/>
      <protection locked="0"/>
    </xf>
    <xf numFmtId="0" fontId="48" fillId="0" borderId="47" xfId="73" applyFont="1" applyFill="1" applyBorder="1" applyAlignment="1" applyProtection="1">
      <alignment horizontal="left" vertical="center" wrapText="1"/>
      <protection locked="0"/>
    </xf>
    <xf numFmtId="0" fontId="30" fillId="0" borderId="60" xfId="73" applyFont="1" applyBorder="1" applyProtection="1">
      <protection locked="0"/>
    </xf>
    <xf numFmtId="0" fontId="48" fillId="0" borderId="46" xfId="73" applyFont="1" applyFill="1" applyBorder="1" applyAlignment="1" applyProtection="1">
      <alignment horizontal="left" vertical="center" wrapText="1" indent="1"/>
      <protection locked="0"/>
    </xf>
    <xf numFmtId="0" fontId="48" fillId="0" borderId="46" xfId="73" applyFont="1" applyFill="1" applyBorder="1" applyAlignment="1" applyProtection="1">
      <alignment horizontal="left" vertical="center" wrapText="1"/>
      <protection locked="0"/>
    </xf>
    <xf numFmtId="0" fontId="48" fillId="0" borderId="49" xfId="73" applyFont="1" applyFill="1" applyBorder="1" applyAlignment="1" applyProtection="1">
      <alignment horizontal="left" vertical="center" wrapText="1"/>
      <protection locked="0"/>
    </xf>
    <xf numFmtId="0" fontId="30" fillId="0" borderId="62" xfId="73" applyFont="1" applyBorder="1" applyProtection="1">
      <protection locked="0"/>
    </xf>
    <xf numFmtId="0" fontId="48" fillId="0" borderId="68" xfId="73" applyFont="1" applyFill="1" applyBorder="1" applyAlignment="1" applyProtection="1">
      <alignment horizontal="left" vertical="center" wrapText="1" indent="1"/>
      <protection locked="0"/>
    </xf>
    <xf numFmtId="0" fontId="30" fillId="0" borderId="21" xfId="73" applyFont="1" applyBorder="1" applyAlignment="1" applyProtection="1">
      <alignment horizontal="left" vertical="center"/>
      <protection locked="0"/>
    </xf>
    <xf numFmtId="0" fontId="30" fillId="0" borderId="22" xfId="73" applyFont="1" applyBorder="1" applyAlignment="1" applyProtection="1">
      <alignment horizontal="left" vertical="center"/>
      <protection locked="0"/>
    </xf>
    <xf numFmtId="0" fontId="30" fillId="0" borderId="23" xfId="73" applyFont="1" applyBorder="1" applyAlignment="1" applyProtection="1">
      <alignment horizontal="right" vertical="center"/>
      <protection locked="0"/>
    </xf>
    <xf numFmtId="0" fontId="30" fillId="0" borderId="16" xfId="73" applyFont="1" applyBorder="1" applyProtection="1">
      <protection locked="0"/>
    </xf>
    <xf numFmtId="0" fontId="30" fillId="0" borderId="2" xfId="73" applyFont="1" applyBorder="1" applyProtection="1">
      <protection locked="0"/>
    </xf>
    <xf numFmtId="0" fontId="30" fillId="0" borderId="17" xfId="73" applyFont="1" applyBorder="1" applyProtection="1">
      <protection locked="0"/>
    </xf>
    <xf numFmtId="0" fontId="30" fillId="0" borderId="16" xfId="73" applyFont="1" applyBorder="1" applyAlignment="1" applyProtection="1">
      <alignment horizontal="center" vertical="center"/>
      <protection locked="0"/>
    </xf>
    <xf numFmtId="0" fontId="30" fillId="0" borderId="2" xfId="73" applyFont="1" applyBorder="1" applyAlignment="1" applyProtection="1">
      <alignment horizontal="center" vertical="center"/>
      <protection locked="0"/>
    </xf>
    <xf numFmtId="0" fontId="30" fillId="0" borderId="17" xfId="73" applyFont="1" applyBorder="1" applyAlignment="1" applyProtection="1">
      <alignment horizontal="center" vertical="center"/>
      <protection locked="0"/>
    </xf>
    <xf numFmtId="0" fontId="30" fillId="0" borderId="18" xfId="73" applyFont="1" applyBorder="1" applyProtection="1">
      <protection locked="0"/>
    </xf>
    <xf numFmtId="0" fontId="30" fillId="0" borderId="1" xfId="73" applyFont="1" applyBorder="1" applyProtection="1">
      <protection locked="0"/>
    </xf>
    <xf numFmtId="0" fontId="30" fillId="0" borderId="19" xfId="73" applyFont="1" applyBorder="1" applyProtection="1">
      <protection locked="0"/>
    </xf>
    <xf numFmtId="0" fontId="30" fillId="0" borderId="18" xfId="73" applyFont="1" applyBorder="1" applyAlignment="1" applyProtection="1">
      <alignment horizontal="center" vertical="center"/>
      <protection locked="0"/>
    </xf>
    <xf numFmtId="0" fontId="30" fillId="0" borderId="1" xfId="73" applyFont="1" applyBorder="1" applyAlignment="1" applyProtection="1">
      <alignment horizontal="center" vertical="center"/>
      <protection locked="0"/>
    </xf>
    <xf numFmtId="0" fontId="30" fillId="0" borderId="19" xfId="73" applyFont="1" applyBorder="1" applyAlignment="1" applyProtection="1">
      <alignment horizontal="center" vertical="center"/>
      <protection locked="0"/>
    </xf>
    <xf numFmtId="0" fontId="30" fillId="0" borderId="64" xfId="73" applyFont="1" applyBorder="1" applyProtection="1">
      <protection locked="0"/>
    </xf>
    <xf numFmtId="0" fontId="30" fillId="0" borderId="12" xfId="73" applyFont="1" applyBorder="1" applyProtection="1">
      <protection locked="0"/>
    </xf>
    <xf numFmtId="0" fontId="30" fillId="0" borderId="21" xfId="73" applyFont="1" applyBorder="1" applyProtection="1">
      <protection locked="0"/>
    </xf>
    <xf numFmtId="0" fontId="30" fillId="0" borderId="22" xfId="73" applyFont="1" applyBorder="1" applyProtection="1">
      <protection locked="0"/>
    </xf>
    <xf numFmtId="0" fontId="30" fillId="0" borderId="23" xfId="73" applyFont="1" applyBorder="1" applyProtection="1">
      <protection locked="0"/>
    </xf>
    <xf numFmtId="0" fontId="30" fillId="0" borderId="21" xfId="73" applyFont="1" applyBorder="1" applyAlignment="1" applyProtection="1">
      <alignment horizontal="center" vertical="center"/>
      <protection locked="0"/>
    </xf>
    <xf numFmtId="0" fontId="30" fillId="0" borderId="22" xfId="73" applyFont="1" applyBorder="1" applyAlignment="1" applyProtection="1">
      <alignment horizontal="center" vertical="center"/>
      <protection locked="0"/>
    </xf>
    <xf numFmtId="0" fontId="30" fillId="0" borderId="23" xfId="73" applyFont="1" applyBorder="1" applyAlignment="1" applyProtection="1">
      <alignment horizontal="center" vertical="center"/>
      <protection locked="0"/>
    </xf>
    <xf numFmtId="0" fontId="72" fillId="0" borderId="25" xfId="73" applyFont="1" applyFill="1" applyBorder="1" applyAlignment="1" applyProtection="1">
      <alignment wrapText="1"/>
      <protection locked="0"/>
    </xf>
    <xf numFmtId="0" fontId="48" fillId="0" borderId="46" xfId="73" applyFont="1" applyFill="1" applyBorder="1" applyAlignment="1" applyProtection="1">
      <alignment horizontal="left" wrapText="1" indent="1"/>
      <protection locked="0"/>
    </xf>
    <xf numFmtId="0" fontId="72" fillId="0" borderId="25" xfId="73" applyFont="1" applyBorder="1" applyAlignment="1" applyProtection="1">
      <alignment wrapText="1"/>
      <protection locked="0"/>
    </xf>
    <xf numFmtId="0" fontId="48" fillId="0" borderId="47" xfId="73" applyFont="1" applyFill="1" applyBorder="1" applyAlignment="1" applyProtection="1">
      <alignment horizontal="left" wrapText="1"/>
      <protection locked="0"/>
    </xf>
    <xf numFmtId="0" fontId="48" fillId="0" borderId="46" xfId="73" applyFont="1" applyFill="1" applyBorder="1" applyAlignment="1" applyProtection="1">
      <alignment horizontal="left" wrapText="1"/>
      <protection locked="0"/>
    </xf>
    <xf numFmtId="0" fontId="72" fillId="0" borderId="25" xfId="73" applyFont="1" applyBorder="1" applyAlignment="1" applyProtection="1">
      <alignment horizontal="left" wrapText="1"/>
      <protection locked="0"/>
    </xf>
    <xf numFmtId="0" fontId="48" fillId="0" borderId="47" xfId="73" applyFont="1" applyBorder="1" applyAlignment="1" applyProtection="1">
      <alignment horizontal="left" vertical="center" wrapText="1"/>
      <protection locked="0"/>
    </xf>
    <xf numFmtId="0" fontId="48" fillId="0" borderId="46" xfId="73" applyFont="1" applyBorder="1" applyAlignment="1" applyProtection="1">
      <alignment horizontal="left" vertical="center" wrapText="1" indent="1"/>
      <protection locked="0"/>
    </xf>
    <xf numFmtId="0" fontId="48" fillId="0" borderId="46" xfId="73" applyFont="1" applyBorder="1" applyAlignment="1" applyProtection="1">
      <alignment horizontal="left" vertical="center" wrapText="1"/>
      <protection locked="0"/>
    </xf>
    <xf numFmtId="0" fontId="48" fillId="0" borderId="46" xfId="73" applyFont="1" applyFill="1" applyBorder="1" applyAlignment="1" applyProtection="1">
      <alignment horizontal="left" vertical="center"/>
      <protection locked="0"/>
    </xf>
    <xf numFmtId="0" fontId="72" fillId="0" borderId="25" xfId="73" applyFont="1" applyBorder="1" applyAlignment="1" applyProtection="1">
      <alignment horizontal="left" vertical="center" wrapText="1"/>
      <protection locked="0"/>
    </xf>
    <xf numFmtId="0" fontId="30" fillId="0" borderId="0" xfId="73" applyFont="1" applyAlignment="1" applyProtection="1">
      <alignment horizontal="center" vertical="center"/>
      <protection locked="0"/>
    </xf>
    <xf numFmtId="0" fontId="49" fillId="0" borderId="16" xfId="0" applyFont="1" applyBorder="1" applyAlignment="1" applyProtection="1">
      <alignment horizontal="center" vertical="center"/>
      <protection locked="0"/>
    </xf>
    <xf numFmtId="0" fontId="49" fillId="0" borderId="2" xfId="0" applyFont="1" applyBorder="1" applyAlignment="1" applyProtection="1">
      <alignment horizontal="center" vertical="center"/>
      <protection locked="0"/>
    </xf>
    <xf numFmtId="0" fontId="30" fillId="0" borderId="2" xfId="76" applyFont="1" applyBorder="1" applyProtection="1">
      <protection locked="0"/>
    </xf>
    <xf numFmtId="0" fontId="30" fillId="0" borderId="17" xfId="76" applyFont="1" applyBorder="1" applyProtection="1">
      <protection locked="0"/>
    </xf>
    <xf numFmtId="0" fontId="45" fillId="0" borderId="0" xfId="76" applyFont="1" applyProtection="1">
      <protection locked="0"/>
    </xf>
    <xf numFmtId="0" fontId="49" fillId="0" borderId="18" xfId="0" applyFont="1" applyBorder="1" applyAlignment="1" applyProtection="1">
      <alignment horizontal="center" vertical="center"/>
      <protection locked="0"/>
    </xf>
    <xf numFmtId="0" fontId="49" fillId="0" borderId="1" xfId="0" applyFont="1" applyBorder="1" applyAlignment="1" applyProtection="1">
      <alignment horizontal="center" vertical="center"/>
      <protection locked="0"/>
    </xf>
    <xf numFmtId="0" fontId="30" fillId="0" borderId="1" xfId="76" applyFont="1" applyBorder="1" applyProtection="1">
      <protection locked="0"/>
    </xf>
    <xf numFmtId="0" fontId="30" fillId="0" borderId="19" xfId="76" applyFont="1" applyBorder="1" applyProtection="1">
      <protection locked="0"/>
    </xf>
    <xf numFmtId="0" fontId="49" fillId="0" borderId="21" xfId="0" applyFont="1" applyBorder="1" applyAlignment="1" applyProtection="1">
      <alignment horizontal="center" vertical="center"/>
      <protection locked="0"/>
    </xf>
    <xf numFmtId="0" fontId="49" fillId="0" borderId="22" xfId="0" applyFont="1" applyBorder="1" applyAlignment="1" applyProtection="1">
      <alignment horizontal="center" vertical="center"/>
      <protection locked="0"/>
    </xf>
    <xf numFmtId="0" fontId="30" fillId="0" borderId="22" xfId="76" applyFont="1" applyBorder="1" applyProtection="1">
      <protection locked="0"/>
    </xf>
    <xf numFmtId="0" fontId="30" fillId="0" borderId="23" xfId="76" applyFont="1" applyBorder="1" applyProtection="1">
      <protection locked="0"/>
    </xf>
    <xf numFmtId="0" fontId="30" fillId="0" borderId="0" xfId="76" applyFont="1" applyProtection="1">
      <protection locked="0"/>
    </xf>
    <xf numFmtId="0" fontId="49" fillId="0" borderId="0" xfId="0" applyFont="1" applyBorder="1" applyAlignment="1" applyProtection="1">
      <alignment horizontal="center" vertical="center"/>
      <protection locked="0"/>
    </xf>
    <xf numFmtId="0" fontId="30" fillId="0" borderId="0" xfId="76" applyFont="1" applyBorder="1" applyProtection="1">
      <protection locked="0"/>
    </xf>
    <xf numFmtId="0" fontId="49" fillId="0" borderId="13" xfId="0" applyFont="1" applyBorder="1" applyAlignment="1" applyProtection="1">
      <alignment horizontal="center" vertical="center"/>
      <protection locked="0"/>
    </xf>
    <xf numFmtId="3" fontId="49" fillId="0" borderId="15" xfId="76" applyNumberFormat="1" applyFont="1" applyBorder="1" applyProtection="1">
      <protection locked="0"/>
    </xf>
    <xf numFmtId="0" fontId="49" fillId="0" borderId="0" xfId="76" applyFont="1" applyBorder="1" applyProtection="1">
      <protection locked="0"/>
    </xf>
    <xf numFmtId="0" fontId="45" fillId="0" borderId="0" xfId="76" applyFont="1" applyBorder="1" applyProtection="1">
      <protection locked="0"/>
    </xf>
    <xf numFmtId="0" fontId="49" fillId="0" borderId="0" xfId="76" applyFont="1" applyProtection="1">
      <protection locked="0"/>
    </xf>
    <xf numFmtId="0" fontId="44" fillId="0" borderId="0" xfId="76" applyFont="1" applyProtection="1">
      <protection locked="0"/>
    </xf>
    <xf numFmtId="0" fontId="49" fillId="0" borderId="74" xfId="0" applyFont="1" applyBorder="1" applyAlignment="1" applyProtection="1">
      <alignment horizontal="center" vertical="center"/>
      <protection locked="0"/>
    </xf>
    <xf numFmtId="3" fontId="49" fillId="0" borderId="71" xfId="76" applyNumberFormat="1" applyFont="1" applyBorder="1" applyProtection="1">
      <protection locked="0"/>
    </xf>
    <xf numFmtId="0" fontId="49" fillId="0" borderId="48" xfId="73" applyFont="1" applyBorder="1" applyAlignment="1" applyProtection="1">
      <alignment horizontal="center" vertical="center" wrapText="1"/>
      <protection locked="0"/>
    </xf>
    <xf numFmtId="0" fontId="49" fillId="0" borderId="16" xfId="73" applyFont="1" applyBorder="1" applyAlignment="1" applyProtection="1">
      <alignment horizontal="center" vertical="center" wrapText="1"/>
      <protection locked="0"/>
    </xf>
    <xf numFmtId="0" fontId="49" fillId="0" borderId="31" xfId="73" applyFont="1" applyBorder="1" applyAlignment="1" applyProtection="1">
      <alignment horizontal="center" vertical="center" wrapText="1"/>
      <protection locked="0"/>
    </xf>
    <xf numFmtId="0" fontId="49" fillId="0" borderId="18" xfId="73" applyFont="1" applyBorder="1" applyAlignment="1" applyProtection="1">
      <alignment horizontal="center" vertical="center" wrapText="1"/>
      <protection locked="0"/>
    </xf>
    <xf numFmtId="0" fontId="49" fillId="0" borderId="33" xfId="73" applyFont="1" applyBorder="1" applyAlignment="1" applyProtection="1">
      <alignment horizontal="center" vertical="center" wrapText="1"/>
      <protection locked="0"/>
    </xf>
    <xf numFmtId="0" fontId="49" fillId="0" borderId="67" xfId="73" applyFont="1" applyBorder="1" applyAlignment="1" applyProtection="1">
      <alignment horizontal="center" vertical="center" wrapText="1"/>
      <protection locked="0"/>
    </xf>
    <xf numFmtId="172" fontId="49" fillId="0" borderId="31" xfId="73" applyNumberFormat="1" applyFont="1" applyBorder="1" applyAlignment="1" applyProtection="1">
      <alignment horizontal="center" vertical="center" wrapText="1"/>
      <protection locked="0"/>
    </xf>
    <xf numFmtId="172" fontId="49" fillId="0" borderId="33" xfId="73" applyNumberFormat="1" applyFont="1" applyBorder="1" applyAlignment="1" applyProtection="1">
      <alignment horizontal="center" vertical="center" wrapText="1"/>
      <protection locked="0"/>
    </xf>
    <xf numFmtId="172" fontId="49" fillId="0" borderId="48" xfId="73" applyNumberFormat="1" applyFont="1" applyBorder="1" applyAlignment="1" applyProtection="1">
      <alignment horizontal="center" vertical="center" wrapText="1"/>
      <protection locked="0"/>
    </xf>
    <xf numFmtId="0" fontId="43" fillId="0" borderId="48" xfId="0" applyFont="1" applyBorder="1" applyAlignment="1" applyProtection="1">
      <alignment horizontal="left"/>
      <protection locked="0"/>
    </xf>
    <xf numFmtId="0" fontId="0" fillId="0" borderId="16" xfId="0" applyFont="1" applyBorder="1" applyProtection="1">
      <protection locked="0"/>
    </xf>
    <xf numFmtId="0" fontId="43" fillId="0" borderId="2" xfId="0" applyFont="1" applyBorder="1" applyProtection="1">
      <protection locked="0"/>
    </xf>
    <xf numFmtId="0" fontId="0" fillId="0" borderId="2" xfId="0" applyFont="1" applyBorder="1" applyProtection="1">
      <protection locked="0"/>
    </xf>
    <xf numFmtId="0" fontId="0" fillId="0" borderId="31" xfId="0" applyFont="1" applyBorder="1" applyAlignment="1" applyProtection="1">
      <alignment horizontal="right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1" xfId="0" applyFont="1" applyBorder="1" applyProtection="1">
      <protection locked="0"/>
    </xf>
    <xf numFmtId="0" fontId="30" fillId="0" borderId="31" xfId="73" applyFont="1" applyBorder="1" applyProtection="1">
      <protection locked="0"/>
    </xf>
    <xf numFmtId="0" fontId="0" fillId="0" borderId="31" xfId="0" applyFont="1" applyBorder="1" applyProtection="1">
      <protection locked="0"/>
    </xf>
    <xf numFmtId="0" fontId="0" fillId="0" borderId="18" xfId="0" applyFont="1" applyBorder="1" applyProtection="1">
      <protection locked="0"/>
    </xf>
    <xf numFmtId="0" fontId="0" fillId="0" borderId="33" xfId="0" applyFont="1" applyBorder="1" applyProtection="1">
      <protection locked="0"/>
    </xf>
    <xf numFmtId="0" fontId="0" fillId="0" borderId="67" xfId="0" applyFont="1" applyBorder="1" applyProtection="1">
      <protection locked="0"/>
    </xf>
    <xf numFmtId="0" fontId="0" fillId="0" borderId="35" xfId="0" applyFont="1" applyBorder="1" applyProtection="1">
      <protection locked="0"/>
    </xf>
    <xf numFmtId="0" fontId="49" fillId="0" borderId="0" xfId="73" applyFont="1" applyBorder="1" applyAlignment="1" applyProtection="1">
      <protection locked="0"/>
    </xf>
    <xf numFmtId="0" fontId="77" fillId="0" borderId="1" xfId="84" applyFont="1" applyBorder="1" applyAlignment="1" applyProtection="1">
      <alignment horizontal="center" vertical="center"/>
      <protection locked="0"/>
    </xf>
    <xf numFmtId="0" fontId="77" fillId="0" borderId="1" xfId="84" applyFont="1" applyBorder="1" applyProtection="1">
      <protection locked="0"/>
    </xf>
    <xf numFmtId="0" fontId="75" fillId="0" borderId="0" xfId="84" applyFont="1" applyProtection="1">
      <protection locked="0"/>
    </xf>
    <xf numFmtId="0" fontId="75" fillId="0" borderId="1" xfId="84" applyFont="1" applyBorder="1" applyAlignment="1" applyProtection="1">
      <alignment horizontal="center" vertical="center"/>
      <protection locked="0"/>
    </xf>
    <xf numFmtId="0" fontId="75" fillId="0" borderId="1" xfId="84" applyFont="1" applyBorder="1" applyProtection="1">
      <protection locked="0"/>
    </xf>
    <xf numFmtId="0" fontId="77" fillId="0" borderId="0" xfId="84" applyFont="1" applyProtection="1">
      <protection locked="0"/>
    </xf>
    <xf numFmtId="0" fontId="77" fillId="0" borderId="0" xfId="84" applyFont="1" applyAlignment="1" applyProtection="1">
      <alignment horizontal="center" vertical="center"/>
      <protection locked="0"/>
    </xf>
    <xf numFmtId="3" fontId="49" fillId="0" borderId="50" xfId="0" applyNumberFormat="1" applyFont="1" applyBorder="1" applyAlignment="1" applyProtection="1">
      <alignment horizontal="center" vertical="center"/>
      <protection locked="0"/>
    </xf>
    <xf numFmtId="0" fontId="0" fillId="0" borderId="47" xfId="0" applyBorder="1" applyProtection="1">
      <protection locked="0"/>
    </xf>
    <xf numFmtId="0" fontId="0" fillId="0" borderId="48" xfId="0" applyBorder="1" applyProtection="1"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wrapText="1"/>
      <protection locked="0"/>
    </xf>
    <xf numFmtId="3" fontId="49" fillId="0" borderId="19" xfId="0" applyNumberFormat="1" applyFont="1" applyFill="1" applyBorder="1" applyAlignment="1" applyProtection="1">
      <alignment horizontal="right" vertical="center"/>
      <protection locked="0"/>
    </xf>
    <xf numFmtId="3" fontId="30" fillId="0" borderId="32" xfId="0" applyNumberFormat="1" applyFont="1" applyFill="1" applyBorder="1" applyAlignment="1" applyProtection="1">
      <alignment horizontal="right" vertical="center"/>
      <protection locked="0"/>
    </xf>
    <xf numFmtId="3" fontId="49" fillId="0" borderId="23" xfId="0" applyNumberFormat="1" applyFont="1" applyFill="1" applyBorder="1" applyAlignment="1" applyProtection="1">
      <alignment horizontal="right" vertical="center"/>
      <protection locked="0"/>
    </xf>
    <xf numFmtId="0" fontId="49" fillId="0" borderId="0" xfId="0" applyFont="1" applyProtection="1">
      <protection locked="0"/>
    </xf>
    <xf numFmtId="0" fontId="49" fillId="0" borderId="0" xfId="0" applyFont="1" applyBorder="1" applyAlignment="1" applyProtection="1">
      <protection locked="0"/>
    </xf>
    <xf numFmtId="0" fontId="49" fillId="0" borderId="47" xfId="83" applyFont="1" applyBorder="1" applyAlignment="1" applyProtection="1">
      <alignment horizontal="left" indent="1"/>
      <protection locked="0"/>
    </xf>
    <xf numFmtId="0" fontId="45" fillId="0" borderId="2" xfId="83" applyFont="1" applyBorder="1" applyProtection="1">
      <protection locked="0"/>
    </xf>
    <xf numFmtId="0" fontId="45" fillId="0" borderId="0" xfId="83" applyFont="1" applyProtection="1">
      <protection locked="0"/>
    </xf>
    <xf numFmtId="0" fontId="49" fillId="0" borderId="46" xfId="83" applyFont="1" applyBorder="1" applyAlignment="1" applyProtection="1">
      <alignment horizontal="left" indent="1"/>
      <protection locked="0"/>
    </xf>
    <xf numFmtId="0" fontId="45" fillId="0" borderId="1" xfId="83" applyFont="1" applyBorder="1" applyProtection="1">
      <protection locked="0"/>
    </xf>
    <xf numFmtId="0" fontId="49" fillId="0" borderId="60" xfId="83" applyFont="1" applyBorder="1" applyProtection="1">
      <protection locked="0"/>
    </xf>
    <xf numFmtId="0" fontId="45" fillId="0" borderId="0" xfId="83" applyFont="1" applyBorder="1" applyProtection="1">
      <protection locked="0"/>
    </xf>
    <xf numFmtId="0" fontId="49" fillId="0" borderId="68" xfId="83" applyFont="1" applyBorder="1" applyAlignment="1" applyProtection="1">
      <alignment horizontal="left" indent="1"/>
      <protection locked="0"/>
    </xf>
    <xf numFmtId="3" fontId="44" fillId="0" borderId="19" xfId="0" applyNumberFormat="1" applyFont="1" applyFill="1" applyBorder="1" applyProtection="1">
      <protection locked="0"/>
    </xf>
    <xf numFmtId="3" fontId="44" fillId="0" borderId="19" xfId="0" applyNumberFormat="1" applyFont="1" applyFill="1" applyBorder="1" applyAlignment="1" applyProtection="1">
      <alignment horizontal="right" vertical="center"/>
      <protection locked="0"/>
    </xf>
    <xf numFmtId="3" fontId="30" fillId="0" borderId="19" xfId="0" applyNumberFormat="1" applyFont="1" applyFill="1" applyBorder="1" applyAlignment="1" applyProtection="1">
      <alignment horizontal="right" vertical="center"/>
      <protection locked="0"/>
    </xf>
    <xf numFmtId="0" fontId="44" fillId="0" borderId="31" xfId="0" applyFont="1" applyFill="1" applyBorder="1" applyAlignment="1" applyProtection="1">
      <alignment horizontal="left" wrapText="1" indent="1"/>
      <protection locked="0"/>
    </xf>
    <xf numFmtId="0" fontId="44" fillId="0" borderId="50" xfId="0" applyFont="1" applyFill="1" applyBorder="1" applyAlignment="1" applyProtection="1">
      <alignment horizontal="left" wrapText="1" indent="1"/>
      <protection locked="0"/>
    </xf>
    <xf numFmtId="0" fontId="45" fillId="0" borderId="0" xfId="0" applyFont="1" applyProtection="1">
      <protection locked="0"/>
    </xf>
    <xf numFmtId="0" fontId="58" fillId="0" borderId="0" xfId="0" applyFont="1" applyFill="1" applyBorder="1" applyAlignment="1" applyProtection="1">
      <alignment wrapText="1"/>
      <protection locked="0"/>
    </xf>
    <xf numFmtId="3" fontId="58" fillId="0" borderId="0" xfId="0" applyNumberFormat="1" applyFont="1" applyFill="1" applyBorder="1" applyProtection="1">
      <protection locked="0"/>
    </xf>
    <xf numFmtId="0" fontId="49" fillId="0" borderId="25" xfId="73" applyFont="1" applyFill="1" applyBorder="1" applyAlignment="1" applyProtection="1">
      <alignment vertical="center" wrapText="1"/>
      <protection locked="0"/>
    </xf>
    <xf numFmtId="0" fontId="49" fillId="0" borderId="15" xfId="73" applyFont="1" applyFill="1" applyBorder="1" applyAlignment="1" applyProtection="1">
      <alignment horizontal="center" vertical="center"/>
      <protection locked="0"/>
    </xf>
    <xf numFmtId="0" fontId="30" fillId="0" borderId="14" xfId="73" applyFont="1" applyFill="1" applyBorder="1" applyAlignment="1" applyProtection="1">
      <alignment horizontal="center" vertical="center"/>
      <protection locked="0"/>
    </xf>
    <xf numFmtId="0" fontId="49" fillId="0" borderId="60" xfId="73" applyFont="1" applyFill="1" applyBorder="1" applyAlignment="1" applyProtection="1">
      <alignment vertical="center" wrapText="1"/>
      <protection locked="0"/>
    </xf>
    <xf numFmtId="0" fontId="49" fillId="0" borderId="25" xfId="73" applyFont="1" applyFill="1" applyBorder="1" applyAlignment="1" applyProtection="1">
      <alignment wrapText="1"/>
      <protection locked="0"/>
    </xf>
    <xf numFmtId="0" fontId="49" fillId="0" borderId="25" xfId="73" applyFont="1" applyBorder="1" applyAlignment="1" applyProtection="1">
      <alignment wrapText="1"/>
      <protection locked="0"/>
    </xf>
    <xf numFmtId="0" fontId="49" fillId="0" borderId="25" xfId="73" applyFont="1" applyBorder="1" applyAlignment="1" applyProtection="1">
      <alignment horizontal="left" wrapText="1"/>
      <protection locked="0"/>
    </xf>
    <xf numFmtId="0" fontId="49" fillId="0" borderId="25" xfId="73" applyFont="1" applyBorder="1" applyAlignment="1" applyProtection="1">
      <alignment horizontal="left" vertical="center" wrapText="1"/>
      <protection locked="0"/>
    </xf>
    <xf numFmtId="0" fontId="49" fillId="0" borderId="28" xfId="73" applyFont="1" applyBorder="1" applyAlignment="1" applyProtection="1">
      <alignment horizontal="left" vertical="center" wrapText="1"/>
      <protection locked="0"/>
    </xf>
    <xf numFmtId="0" fontId="49" fillId="30" borderId="28" xfId="73" applyFont="1" applyFill="1" applyBorder="1" applyAlignment="1" applyProtection="1">
      <alignment vertical="center"/>
      <protection locked="0"/>
    </xf>
    <xf numFmtId="0" fontId="30" fillId="0" borderId="58" xfId="73" applyFont="1" applyBorder="1" applyProtection="1">
      <protection locked="0"/>
    </xf>
    <xf numFmtId="0" fontId="30" fillId="0" borderId="20" xfId="73" applyFont="1" applyBorder="1" applyProtection="1">
      <protection locked="0"/>
    </xf>
    <xf numFmtId="0" fontId="30" fillId="0" borderId="39" xfId="73" applyFont="1" applyBorder="1" applyProtection="1">
      <protection locked="0"/>
    </xf>
    <xf numFmtId="0" fontId="30" fillId="0" borderId="83" xfId="73" applyFont="1" applyBorder="1" applyProtection="1">
      <protection locked="0"/>
    </xf>
    <xf numFmtId="0" fontId="30" fillId="0" borderId="20" xfId="73" applyFont="1" applyBorder="1" applyAlignment="1" applyProtection="1">
      <alignment horizontal="center" vertical="center"/>
      <protection locked="0"/>
    </xf>
    <xf numFmtId="0" fontId="30" fillId="0" borderId="39" xfId="73" applyFont="1" applyBorder="1" applyAlignment="1" applyProtection="1">
      <alignment horizontal="center" vertical="center"/>
      <protection locked="0"/>
    </xf>
    <xf numFmtId="0" fontId="30" fillId="0" borderId="83" xfId="73" applyFont="1" applyBorder="1" applyAlignment="1" applyProtection="1">
      <alignment horizontal="center" vertical="center"/>
      <protection locked="0"/>
    </xf>
    <xf numFmtId="0" fontId="30" fillId="0" borderId="40" xfId="73" applyFont="1" applyBorder="1" applyProtection="1">
      <protection locked="0"/>
    </xf>
    <xf numFmtId="0" fontId="30" fillId="0" borderId="12" xfId="73" applyFont="1" applyBorder="1" applyAlignment="1" applyProtection="1">
      <alignment horizontal="center" vertical="center"/>
      <protection locked="0"/>
    </xf>
    <xf numFmtId="0" fontId="30" fillId="0" borderId="30" xfId="73" applyFont="1" applyBorder="1" applyProtection="1">
      <protection locked="0"/>
    </xf>
    <xf numFmtId="0" fontId="30" fillId="0" borderId="30" xfId="73" applyFont="1" applyBorder="1" applyAlignment="1" applyProtection="1">
      <alignment horizontal="center" vertical="center"/>
      <protection locked="0"/>
    </xf>
    <xf numFmtId="0" fontId="30" fillId="0" borderId="73" xfId="73" applyFont="1" applyBorder="1" applyProtection="1">
      <protection locked="0"/>
    </xf>
    <xf numFmtId="0" fontId="30" fillId="0" borderId="84" xfId="73" applyFont="1" applyBorder="1" applyProtection="1">
      <protection locked="0"/>
    </xf>
    <xf numFmtId="0" fontId="30" fillId="0" borderId="84" xfId="73" applyFont="1" applyBorder="1" applyAlignment="1" applyProtection="1">
      <alignment horizontal="center" vertical="center"/>
      <protection locked="0"/>
    </xf>
    <xf numFmtId="176" fontId="0" fillId="0" borderId="1" xfId="0" applyNumberFormat="1" applyBorder="1" applyAlignment="1" applyProtection="1">
      <alignment horizontal="left" vertical="center" wrapText="1"/>
      <protection locked="0"/>
    </xf>
    <xf numFmtId="176" fontId="0" fillId="0" borderId="19" xfId="0" applyNumberFormat="1" applyBorder="1" applyAlignment="1" applyProtection="1">
      <alignment horizontal="left" vertical="center" wrapText="1"/>
      <protection locked="0"/>
    </xf>
    <xf numFmtId="176" fontId="0" fillId="0" borderId="22" xfId="0" applyNumberFormat="1" applyBorder="1" applyAlignment="1" applyProtection="1">
      <alignment horizontal="left" vertical="center" wrapText="1"/>
      <protection locked="0"/>
    </xf>
    <xf numFmtId="176" fontId="0" fillId="0" borderId="23" xfId="0" applyNumberFormat="1" applyBorder="1" applyAlignment="1" applyProtection="1">
      <alignment horizontal="left" vertical="center" wrapText="1"/>
      <protection locked="0"/>
    </xf>
    <xf numFmtId="3" fontId="50" fillId="0" borderId="0" xfId="0" applyNumberFormat="1" applyFont="1" applyFill="1" applyBorder="1" applyProtection="1">
      <protection locked="0"/>
    </xf>
    <xf numFmtId="0" fontId="30" fillId="0" borderId="0" xfId="0" applyFont="1" applyFill="1" applyProtection="1">
      <protection locked="0"/>
    </xf>
    <xf numFmtId="0" fontId="30" fillId="0" borderId="0" xfId="0" applyFont="1" applyFill="1" applyAlignment="1" applyProtection="1">
      <alignment horizontal="center"/>
      <protection locked="0"/>
    </xf>
    <xf numFmtId="3" fontId="30" fillId="0" borderId="1" xfId="0" applyNumberFormat="1" applyFont="1" applyFill="1" applyBorder="1" applyAlignment="1" applyProtection="1">
      <alignment horizontal="right"/>
      <protection locked="0"/>
    </xf>
    <xf numFmtId="3" fontId="30" fillId="0" borderId="1" xfId="0" applyNumberFormat="1" applyFont="1" applyFill="1" applyBorder="1" applyAlignment="1" applyProtection="1">
      <alignment horizontal="right" vertical="center"/>
      <protection locked="0"/>
    </xf>
    <xf numFmtId="3" fontId="49" fillId="0" borderId="0" xfId="0" applyNumberFormat="1" applyFont="1" applyProtection="1">
      <protection locked="0"/>
    </xf>
    <xf numFmtId="3" fontId="49" fillId="0" borderId="0" xfId="0" applyNumberFormat="1" applyFont="1" applyBorder="1" applyAlignment="1" applyProtection="1">
      <protection locked="0"/>
    </xf>
    <xf numFmtId="3" fontId="30" fillId="0" borderId="0" xfId="0" applyNumberFormat="1" applyFont="1" applyBorder="1" applyProtection="1">
      <protection locked="0"/>
    </xf>
    <xf numFmtId="0" fontId="49" fillId="0" borderId="1" xfId="0" applyFont="1" applyBorder="1" applyAlignment="1" applyProtection="1">
      <alignment horizontal="left" vertical="center" indent="1"/>
      <protection locked="0"/>
    </xf>
    <xf numFmtId="0" fontId="45" fillId="0" borderId="2" xfId="83" applyFont="1" applyBorder="1" applyAlignment="1" applyProtection="1">
      <alignment horizontal="center"/>
      <protection locked="0"/>
    </xf>
    <xf numFmtId="0" fontId="49" fillId="0" borderId="32" xfId="73" applyFont="1" applyBorder="1" applyAlignment="1" applyProtection="1">
      <alignment horizontal="right" vertical="center"/>
      <protection locked="0"/>
    </xf>
    <xf numFmtId="0" fontId="49" fillId="0" borderId="59" xfId="73" applyFont="1" applyBorder="1" applyAlignment="1" applyProtection="1">
      <alignment horizontal="right" vertical="center"/>
      <protection locked="0"/>
    </xf>
    <xf numFmtId="3" fontId="30" fillId="0" borderId="21" xfId="0" applyNumberFormat="1" applyFont="1" applyFill="1" applyBorder="1" applyAlignment="1" applyProtection="1">
      <alignment horizontal="right" vertical="center"/>
      <protection locked="0"/>
    </xf>
    <xf numFmtId="3" fontId="49" fillId="0" borderId="22" xfId="0" applyNumberFormat="1" applyFont="1" applyFill="1" applyBorder="1" applyAlignment="1" applyProtection="1">
      <alignment horizontal="right" vertical="center"/>
      <protection locked="0"/>
    </xf>
    <xf numFmtId="4" fontId="10" fillId="0" borderId="28" xfId="0" applyNumberFormat="1" applyFont="1" applyBorder="1" applyAlignment="1" applyProtection="1">
      <alignment horizontal="center" vertical="center" wrapText="1"/>
      <protection locked="0"/>
    </xf>
    <xf numFmtId="0" fontId="49" fillId="0" borderId="2" xfId="0" applyFont="1" applyFill="1" applyBorder="1" applyAlignment="1" applyProtection="1">
      <alignment horizontal="center" vertical="center" wrapText="1"/>
      <protection locked="0"/>
    </xf>
    <xf numFmtId="0" fontId="49" fillId="0" borderId="17" xfId="0" applyFont="1" applyFill="1" applyBorder="1" applyAlignment="1" applyProtection="1">
      <alignment horizontal="center" vertical="center" wrapText="1"/>
      <protection locked="0"/>
    </xf>
    <xf numFmtId="3" fontId="61" fillId="0" borderId="0" xfId="0" applyNumberFormat="1" applyFont="1" applyProtection="1">
      <protection locked="0"/>
    </xf>
    <xf numFmtId="0" fontId="43" fillId="0" borderId="0" xfId="0" applyFont="1" applyProtection="1">
      <protection locked="0"/>
    </xf>
    <xf numFmtId="0" fontId="10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protection locked="0"/>
    </xf>
    <xf numFmtId="0" fontId="70" fillId="0" borderId="0" xfId="0" applyFont="1" applyBorder="1" applyAlignment="1" applyProtection="1">
      <alignment vertical="center"/>
      <protection locked="0"/>
    </xf>
    <xf numFmtId="0" fontId="64" fillId="0" borderId="0" xfId="0" applyFont="1" applyBorder="1" applyProtection="1">
      <protection locked="0"/>
    </xf>
    <xf numFmtId="0" fontId="64" fillId="0" borderId="0" xfId="0" applyFont="1" applyProtection="1">
      <protection locked="0"/>
    </xf>
    <xf numFmtId="0" fontId="68" fillId="0" borderId="0" xfId="0" applyFont="1" applyBorder="1" applyAlignment="1" applyProtection="1">
      <alignment horizontal="left" vertical="center"/>
      <protection locked="0"/>
    </xf>
    <xf numFmtId="0" fontId="88" fillId="0" borderId="0" xfId="0" applyFont="1" applyBorder="1" applyAlignment="1" applyProtection="1">
      <alignment horizontal="left" vertical="center" indent="1"/>
      <protection locked="0"/>
    </xf>
    <xf numFmtId="0" fontId="44" fillId="0" borderId="0" xfId="0" applyFont="1" applyBorder="1" applyAlignment="1" applyProtection="1">
      <alignment horizontal="left" vertical="center" indent="1"/>
      <protection locked="0"/>
    </xf>
    <xf numFmtId="0" fontId="45" fillId="0" borderId="0" xfId="0" applyFont="1" applyBorder="1" applyProtection="1">
      <protection locked="0"/>
    </xf>
    <xf numFmtId="0" fontId="86" fillId="0" borderId="0" xfId="0" applyFont="1" applyBorder="1" applyAlignment="1" applyProtection="1">
      <alignment horizontal="left" vertical="center"/>
      <protection locked="0"/>
    </xf>
    <xf numFmtId="0" fontId="69" fillId="0" borderId="0" xfId="0" applyFont="1" applyBorder="1" applyAlignment="1" applyProtection="1">
      <alignment horizontal="left" vertical="center" indent="1"/>
      <protection locked="0"/>
    </xf>
    <xf numFmtId="0" fontId="58" fillId="0" borderId="0" xfId="0" applyFont="1" applyAlignment="1" applyProtection="1">
      <alignment horizontal="left"/>
      <protection locked="0"/>
    </xf>
    <xf numFmtId="0" fontId="63" fillId="0" borderId="0" xfId="0" applyFont="1" applyAlignment="1" applyProtection="1">
      <protection locked="0"/>
    </xf>
    <xf numFmtId="0" fontId="63" fillId="0" borderId="0" xfId="0" applyFont="1" applyAlignment="1" applyProtection="1">
      <alignment horizontal="left"/>
      <protection locked="0"/>
    </xf>
    <xf numFmtId="3" fontId="63" fillId="0" borderId="0" xfId="0" applyNumberFormat="1" applyFont="1" applyAlignment="1" applyProtection="1">
      <alignment horizontal="center"/>
      <protection locked="0"/>
    </xf>
    <xf numFmtId="3" fontId="61" fillId="0" borderId="0" xfId="0" applyNumberFormat="1" applyFont="1" applyAlignment="1" applyProtection="1">
      <alignment horizontal="left"/>
      <protection locked="0"/>
    </xf>
    <xf numFmtId="0" fontId="45" fillId="0" borderId="44" xfId="0" applyFont="1" applyFill="1" applyBorder="1" applyAlignment="1" applyProtection="1">
      <alignment wrapText="1"/>
      <protection locked="0"/>
    </xf>
    <xf numFmtId="0" fontId="58" fillId="0" borderId="44" xfId="0" applyFont="1" applyFill="1" applyBorder="1" applyAlignment="1" applyProtection="1">
      <alignment horizontal="left" vertical="center" indent="1"/>
      <protection locked="0"/>
    </xf>
    <xf numFmtId="3" fontId="47" fillId="0" borderId="12" xfId="0" applyNumberFormat="1" applyFont="1" applyBorder="1" applyAlignment="1" applyProtection="1">
      <alignment vertical="center"/>
      <protection locked="0"/>
    </xf>
    <xf numFmtId="14" fontId="47" fillId="0" borderId="0" xfId="0" applyNumberFormat="1" applyFont="1" applyBorder="1" applyAlignment="1" applyProtection="1">
      <alignment horizontal="right" vertical="center"/>
      <protection locked="0"/>
    </xf>
    <xf numFmtId="3" fontId="47" fillId="0" borderId="1" xfId="0" applyNumberFormat="1" applyFont="1" applyBorder="1" applyAlignment="1" applyProtection="1">
      <alignment vertical="center"/>
      <protection locked="0"/>
    </xf>
    <xf numFmtId="0" fontId="10" fillId="0" borderId="2" xfId="0" applyFont="1" applyBorder="1" applyProtection="1">
      <protection locked="0"/>
    </xf>
    <xf numFmtId="0" fontId="57" fillId="0" borderId="0" xfId="0" applyFont="1" applyFill="1" applyAlignment="1" applyProtection="1">
      <alignment wrapText="1"/>
      <protection locked="0"/>
    </xf>
    <xf numFmtId="0" fontId="55" fillId="0" borderId="0" xfId="73" applyFont="1" applyBorder="1" applyAlignment="1" applyProtection="1">
      <alignment horizontal="left" wrapText="1"/>
      <protection locked="0"/>
    </xf>
    <xf numFmtId="0" fontId="30" fillId="0" borderId="0" xfId="73" applyFont="1" applyFill="1" applyAlignment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0" fillId="0" borderId="16" xfId="0" applyBorder="1" applyProtection="1">
      <protection locked="0"/>
    </xf>
    <xf numFmtId="0" fontId="10" fillId="0" borderId="17" xfId="0" applyFont="1" applyBorder="1" applyProtection="1">
      <protection locked="0"/>
    </xf>
    <xf numFmtId="0" fontId="43" fillId="0" borderId="0" xfId="0" applyFont="1" applyAlignment="1" applyProtection="1">
      <alignment horizontal="right"/>
      <protection locked="0"/>
    </xf>
    <xf numFmtId="0" fontId="59" fillId="0" borderId="0" xfId="75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3" fontId="56" fillId="26" borderId="27" xfId="0" applyNumberFormat="1" applyFont="1" applyFill="1" applyBorder="1" applyAlignment="1" applyProtection="1">
      <alignment horizontal="right" vertical="center"/>
      <protection locked="0"/>
    </xf>
    <xf numFmtId="3" fontId="30" fillId="33" borderId="13" xfId="0" applyNumberFormat="1" applyFont="1" applyFill="1" applyBorder="1" applyAlignment="1" applyProtection="1">
      <alignment horizontal="right" vertical="center"/>
      <protection locked="0"/>
    </xf>
    <xf numFmtId="3" fontId="49" fillId="33" borderId="14" xfId="0" applyNumberFormat="1" applyFont="1" applyFill="1" applyBorder="1" applyAlignment="1" applyProtection="1">
      <alignment horizontal="right" vertical="center"/>
      <protection locked="0"/>
    </xf>
    <xf numFmtId="3" fontId="30" fillId="27" borderId="16" xfId="0" applyNumberFormat="1" applyFont="1" applyFill="1" applyBorder="1" applyAlignment="1" applyProtection="1">
      <alignment horizontal="right" vertical="center"/>
      <protection locked="0"/>
    </xf>
    <xf numFmtId="3" fontId="49" fillId="27" borderId="2" xfId="0" applyNumberFormat="1" applyFont="1" applyFill="1" applyBorder="1" applyAlignment="1" applyProtection="1">
      <alignment horizontal="right" vertical="center"/>
      <protection locked="0"/>
    </xf>
    <xf numFmtId="0" fontId="49" fillId="0" borderId="31" xfId="0" applyFont="1" applyBorder="1" applyAlignment="1" applyProtection="1">
      <alignment horizontal="left" indent="1"/>
      <protection locked="0"/>
    </xf>
    <xf numFmtId="0" fontId="30" fillId="0" borderId="31" xfId="0" applyFont="1" applyBorder="1" applyAlignment="1" applyProtection="1">
      <alignment horizontal="right"/>
      <protection locked="0"/>
    </xf>
    <xf numFmtId="3" fontId="49" fillId="0" borderId="19" xfId="0" applyNumberFormat="1" applyFont="1" applyBorder="1" applyAlignment="1" applyProtection="1">
      <alignment horizontal="right" vertical="center"/>
      <protection locked="0"/>
    </xf>
    <xf numFmtId="3" fontId="30" fillId="28" borderId="52" xfId="0" applyNumberFormat="1" applyFont="1" applyFill="1" applyBorder="1" applyAlignment="1" applyProtection="1">
      <alignment horizontal="center"/>
      <protection locked="0"/>
    </xf>
    <xf numFmtId="3" fontId="49" fillId="28" borderId="52" xfId="0" applyNumberFormat="1" applyFont="1" applyFill="1" applyBorder="1" applyAlignment="1" applyProtection="1">
      <alignment horizontal="right"/>
      <protection locked="0"/>
    </xf>
    <xf numFmtId="0" fontId="30" fillId="0" borderId="31" xfId="0" applyFont="1" applyBorder="1" applyAlignment="1" applyProtection="1">
      <alignment horizontal="center"/>
      <protection locked="0"/>
    </xf>
    <xf numFmtId="0" fontId="30" fillId="0" borderId="50" xfId="0" applyFont="1" applyFill="1" applyBorder="1" applyAlignment="1" applyProtection="1">
      <alignment horizontal="center"/>
      <protection locked="0"/>
    </xf>
    <xf numFmtId="0" fontId="49" fillId="0" borderId="47" xfId="0" applyFont="1" applyBorder="1" applyAlignment="1" applyProtection="1">
      <alignment horizontal="left"/>
      <protection locked="0"/>
    </xf>
    <xf numFmtId="0" fontId="49" fillId="0" borderId="46" xfId="0" applyFont="1" applyBorder="1" applyAlignment="1" applyProtection="1">
      <alignment horizontal="left"/>
      <protection locked="0"/>
    </xf>
    <xf numFmtId="0" fontId="49" fillId="0" borderId="46" xfId="0" applyFont="1" applyBorder="1" applyAlignment="1" applyProtection="1">
      <alignment horizontal="left" wrapText="1"/>
      <protection locked="0"/>
    </xf>
    <xf numFmtId="0" fontId="49" fillId="0" borderId="68" xfId="0" applyFont="1" applyBorder="1" applyAlignment="1" applyProtection="1">
      <alignment horizontal="left"/>
      <protection locked="0"/>
    </xf>
    <xf numFmtId="0" fontId="30" fillId="0" borderId="31" xfId="0" applyFont="1" applyFill="1" applyBorder="1" applyAlignment="1" applyProtection="1">
      <alignment horizontal="center"/>
      <protection locked="0"/>
    </xf>
    <xf numFmtId="0" fontId="49" fillId="0" borderId="50" xfId="0" applyFont="1" applyBorder="1" applyAlignment="1" applyProtection="1">
      <alignment horizontal="left" wrapText="1"/>
      <protection locked="0"/>
    </xf>
    <xf numFmtId="0" fontId="30" fillId="0" borderId="18" xfId="0" applyFont="1" applyFill="1" applyBorder="1" applyAlignment="1" applyProtection="1">
      <alignment horizontal="left" vertical="center" wrapText="1" indent="1"/>
      <protection locked="0"/>
    </xf>
    <xf numFmtId="0" fontId="30" fillId="0" borderId="0" xfId="73" applyFont="1" applyAlignment="1" applyProtection="1">
      <protection locked="0"/>
    </xf>
    <xf numFmtId="0" fontId="0" fillId="0" borderId="0" xfId="0" applyFont="1" applyBorder="1" applyAlignment="1" applyProtection="1">
      <protection locked="0"/>
    </xf>
    <xf numFmtId="0" fontId="0" fillId="0" borderId="0" xfId="0" applyFont="1" applyFill="1" applyBorder="1" applyAlignment="1" applyProtection="1">
      <protection locked="0"/>
    </xf>
    <xf numFmtId="0" fontId="49" fillId="0" borderId="0" xfId="73" applyFont="1" applyBorder="1" applyAlignment="1" applyProtection="1">
      <alignment horizontal="left"/>
      <protection locked="0"/>
    </xf>
    <xf numFmtId="0" fontId="75" fillId="0" borderId="0" xfId="84" applyFont="1" applyBorder="1" applyProtection="1">
      <protection locked="0"/>
    </xf>
    <xf numFmtId="0" fontId="74" fillId="0" borderId="61" xfId="84" applyFont="1" applyBorder="1" applyProtection="1">
      <protection locked="0"/>
    </xf>
    <xf numFmtId="0" fontId="75" fillId="0" borderId="42" xfId="84" applyFont="1" applyBorder="1" applyProtection="1">
      <protection locked="0"/>
    </xf>
    <xf numFmtId="0" fontId="75" fillId="0" borderId="43" xfId="84" applyFont="1" applyBorder="1" applyProtection="1">
      <protection locked="0"/>
    </xf>
    <xf numFmtId="0" fontId="85" fillId="0" borderId="60" xfId="84" applyFont="1" applyBorder="1" applyProtection="1">
      <protection locked="0"/>
    </xf>
    <xf numFmtId="0" fontId="85" fillId="0" borderId="0" xfId="84" applyFont="1" applyBorder="1" applyAlignment="1" applyProtection="1">
      <alignment horizontal="right" vertical="center"/>
      <protection locked="0"/>
    </xf>
    <xf numFmtId="0" fontId="48" fillId="0" borderId="1" xfId="82" applyFont="1" applyFill="1" applyBorder="1" applyAlignment="1" applyProtection="1">
      <alignment horizontal="left" vertical="center"/>
      <protection locked="0"/>
    </xf>
    <xf numFmtId="0" fontId="75" fillId="0" borderId="57" xfId="84" applyFont="1" applyBorder="1" applyProtection="1">
      <protection locked="0"/>
    </xf>
    <xf numFmtId="0" fontId="48" fillId="0" borderId="18" xfId="82" applyFont="1" applyFill="1" applyBorder="1" applyAlignment="1" applyProtection="1">
      <alignment horizontal="left" vertical="center"/>
      <protection locked="0"/>
    </xf>
    <xf numFmtId="0" fontId="84" fillId="0" borderId="0" xfId="84" applyFont="1" applyBorder="1" applyProtection="1">
      <protection locked="0"/>
    </xf>
    <xf numFmtId="0" fontId="48" fillId="0" borderId="0" xfId="82" applyFont="1" applyFill="1" applyBorder="1" applyAlignment="1" applyProtection="1">
      <alignment horizontal="left" vertical="center"/>
      <protection locked="0"/>
    </xf>
    <xf numFmtId="0" fontId="84" fillId="0" borderId="0" xfId="84" applyFont="1" applyBorder="1" applyAlignment="1" applyProtection="1">
      <alignment horizontal="left" vertical="center"/>
      <protection locked="0"/>
    </xf>
    <xf numFmtId="0" fontId="74" fillId="0" borderId="62" xfId="84" applyFont="1" applyBorder="1" applyProtection="1">
      <protection locked="0"/>
    </xf>
    <xf numFmtId="0" fontId="75" fillId="0" borderId="41" xfId="84" applyFont="1" applyBorder="1" applyProtection="1">
      <protection locked="0"/>
    </xf>
    <xf numFmtId="0" fontId="75" fillId="0" borderId="63" xfId="84" applyFont="1" applyBorder="1" applyProtection="1">
      <protection locked="0"/>
    </xf>
    <xf numFmtId="17" fontId="79" fillId="0" borderId="29" xfId="0" applyNumberFormat="1" applyFont="1" applyFill="1" applyBorder="1" applyAlignment="1" applyProtection="1">
      <alignment horizontal="center"/>
      <protection locked="0"/>
    </xf>
    <xf numFmtId="17" fontId="79" fillId="0" borderId="2" xfId="0" applyNumberFormat="1" applyFont="1" applyFill="1" applyBorder="1" applyAlignment="1" applyProtection="1">
      <alignment horizontal="center"/>
      <protection locked="0"/>
    </xf>
    <xf numFmtId="17" fontId="79" fillId="0" borderId="30" xfId="0" applyNumberFormat="1" applyFont="1" applyFill="1" applyBorder="1" applyAlignment="1" applyProtection="1">
      <alignment horizontal="center"/>
      <protection locked="0"/>
    </xf>
    <xf numFmtId="0" fontId="79" fillId="0" borderId="24" xfId="0" applyFont="1" applyFill="1" applyBorder="1" applyAlignment="1" applyProtection="1">
      <alignment horizontal="center" wrapText="1"/>
      <protection locked="0"/>
    </xf>
    <xf numFmtId="0" fontId="79" fillId="0" borderId="80" xfId="0" applyFont="1" applyFill="1" applyBorder="1" applyAlignment="1" applyProtection="1">
      <alignment vertical="center"/>
      <protection locked="0"/>
    </xf>
    <xf numFmtId="0" fontId="79" fillId="0" borderId="81" xfId="0" applyFont="1" applyFill="1" applyBorder="1" applyAlignment="1" applyProtection="1">
      <alignment vertical="center"/>
      <protection locked="0"/>
    </xf>
    <xf numFmtId="0" fontId="30" fillId="0" borderId="18" xfId="0" applyFont="1" applyFill="1" applyBorder="1" applyProtection="1">
      <protection locked="0"/>
    </xf>
    <xf numFmtId="0" fontId="45" fillId="0" borderId="35" xfId="83" applyFont="1" applyBorder="1" applyProtection="1">
      <protection locked="0"/>
    </xf>
    <xf numFmtId="0" fontId="44" fillId="0" borderId="0" xfId="83" applyFont="1" applyBorder="1" applyProtection="1">
      <protection locked="0"/>
    </xf>
    <xf numFmtId="0" fontId="45" fillId="0" borderId="1" xfId="83" applyFont="1" applyBorder="1" applyAlignment="1" applyProtection="1">
      <alignment horizontal="center"/>
      <protection locked="0"/>
    </xf>
    <xf numFmtId="0" fontId="45" fillId="0" borderId="35" xfId="83" applyFont="1" applyBorder="1" applyAlignment="1" applyProtection="1">
      <alignment horizontal="center"/>
      <protection locked="0"/>
    </xf>
    <xf numFmtId="171" fontId="0" fillId="0" borderId="46" xfId="74" applyNumberFormat="1" applyFont="1" applyBorder="1" applyProtection="1">
      <protection locked="0"/>
    </xf>
    <xf numFmtId="171" fontId="0" fillId="0" borderId="31" xfId="74" applyNumberFormat="1" applyFont="1" applyBorder="1" applyProtection="1">
      <protection locked="0"/>
    </xf>
    <xf numFmtId="171" fontId="0" fillId="0" borderId="49" xfId="74" applyNumberFormat="1" applyFont="1" applyBorder="1" applyProtection="1">
      <protection locked="0"/>
    </xf>
    <xf numFmtId="171" fontId="0" fillId="0" borderId="33" xfId="74" applyNumberFormat="1" applyFont="1" applyBorder="1" applyProtection="1">
      <protection locked="0"/>
    </xf>
    <xf numFmtId="171" fontId="0" fillId="0" borderId="68" xfId="74" applyNumberFormat="1" applyFont="1" applyBorder="1" applyProtection="1">
      <protection locked="0"/>
    </xf>
    <xf numFmtId="171" fontId="0" fillId="0" borderId="50" xfId="74" applyNumberFormat="1" applyFont="1" applyBorder="1" applyProtection="1">
      <protection locked="0"/>
    </xf>
    <xf numFmtId="3" fontId="30" fillId="0" borderId="0" xfId="0" applyNumberFormat="1" applyFont="1" applyAlignment="1" applyProtection="1">
      <alignment horizontal="center"/>
      <protection locked="0"/>
    </xf>
    <xf numFmtId="3" fontId="49" fillId="0" borderId="13" xfId="0" applyNumberFormat="1" applyFont="1" applyBorder="1" applyAlignment="1" applyProtection="1">
      <alignment horizontal="center" textRotation="90" wrapText="1"/>
      <protection locked="0"/>
    </xf>
    <xf numFmtId="3" fontId="49" fillId="0" borderId="14" xfId="0" applyNumberFormat="1" applyFont="1" applyBorder="1" applyAlignment="1" applyProtection="1">
      <alignment horizontal="center" textRotation="90" wrapText="1"/>
      <protection locked="0"/>
    </xf>
    <xf numFmtId="3" fontId="49" fillId="0" borderId="15" xfId="0" applyNumberFormat="1" applyFont="1" applyFill="1" applyBorder="1" applyAlignment="1" applyProtection="1">
      <alignment horizontal="center" textRotation="90" wrapText="1"/>
      <protection locked="0"/>
    </xf>
    <xf numFmtId="3" fontId="49" fillId="0" borderId="31" xfId="0" applyNumberFormat="1" applyFont="1" applyBorder="1" applyAlignment="1" applyProtection="1">
      <alignment horizontal="left" indent="1"/>
      <protection locked="0"/>
    </xf>
    <xf numFmtId="3" fontId="30" fillId="0" borderId="46" xfId="0" applyNumberFormat="1" applyFont="1" applyBorder="1" applyAlignment="1" applyProtection="1">
      <alignment horizontal="center" vertical="center"/>
      <protection locked="0"/>
    </xf>
    <xf numFmtId="3" fontId="30" fillId="0" borderId="50" xfId="0" applyNumberFormat="1" applyFont="1" applyBorder="1" applyAlignment="1" applyProtection="1">
      <alignment horizontal="center" vertical="center"/>
      <protection locked="0"/>
    </xf>
    <xf numFmtId="3" fontId="30" fillId="0" borderId="31" xfId="0" applyNumberFormat="1" applyFont="1" applyFill="1" applyBorder="1" applyAlignment="1" applyProtection="1">
      <alignment horizontal="left" vertical="center" indent="3"/>
      <protection locked="0"/>
    </xf>
    <xf numFmtId="3" fontId="30" fillId="0" borderId="31" xfId="0" applyNumberFormat="1" applyFont="1" applyBorder="1" applyAlignment="1" applyProtection="1">
      <alignment horizontal="center" vertical="center"/>
      <protection locked="0"/>
    </xf>
    <xf numFmtId="3" fontId="30" fillId="0" borderId="33" xfId="0" applyNumberFormat="1" applyFont="1" applyBorder="1" applyAlignment="1" applyProtection="1">
      <alignment horizontal="center" vertical="center"/>
      <protection locked="0"/>
    </xf>
    <xf numFmtId="3" fontId="30" fillId="0" borderId="73" xfId="0" applyNumberFormat="1" applyFont="1" applyFill="1" applyBorder="1" applyAlignment="1" applyProtection="1">
      <alignment horizontal="left" vertical="center" indent="3"/>
      <protection locked="0"/>
    </xf>
    <xf numFmtId="3" fontId="30" fillId="0" borderId="0" xfId="0" applyNumberFormat="1" applyFont="1" applyFill="1" applyAlignment="1" applyProtection="1">
      <alignment vertical="center"/>
      <protection locked="0"/>
    </xf>
    <xf numFmtId="3" fontId="30" fillId="0" borderId="22" xfId="0" applyNumberFormat="1" applyFont="1" applyFill="1" applyBorder="1" applyAlignment="1" applyProtection="1">
      <alignment horizontal="right" vertical="center"/>
      <protection locked="0"/>
    </xf>
    <xf numFmtId="3" fontId="49" fillId="0" borderId="24" xfId="0" applyNumberFormat="1" applyFont="1" applyBorder="1" applyAlignment="1" applyProtection="1">
      <alignment vertical="center"/>
      <protection locked="0"/>
    </xf>
    <xf numFmtId="3" fontId="49" fillId="0" borderId="1" xfId="51" applyNumberFormat="1" applyFont="1" applyFill="1" applyBorder="1" applyAlignment="1" applyProtection="1">
      <alignment horizontal="right" vertical="center" indent="1"/>
      <protection locked="0"/>
    </xf>
    <xf numFmtId="3" fontId="49" fillId="0" borderId="1" xfId="0" applyNumberFormat="1" applyFont="1" applyBorder="1" applyAlignment="1" applyProtection="1">
      <alignment horizontal="right" vertical="center" indent="1"/>
      <protection locked="0"/>
    </xf>
    <xf numFmtId="3" fontId="49" fillId="0" borderId="1" xfId="51" applyNumberFormat="1" applyFont="1" applyFill="1" applyBorder="1" applyAlignment="1" applyProtection="1">
      <alignment horizontal="right" vertical="center"/>
      <protection locked="0"/>
    </xf>
    <xf numFmtId="3" fontId="30" fillId="0" borderId="1" xfId="51" applyNumberFormat="1" applyFont="1" applyFill="1" applyBorder="1" applyAlignment="1" applyProtection="1">
      <alignment horizontal="right" vertical="center" indent="2"/>
      <protection locked="0"/>
    </xf>
    <xf numFmtId="3" fontId="49" fillId="0" borderId="35" xfId="51" applyNumberFormat="1" applyFont="1" applyFill="1" applyBorder="1" applyAlignment="1" applyProtection="1">
      <alignment horizontal="right" vertical="center" indent="1"/>
      <protection locked="0"/>
    </xf>
    <xf numFmtId="3" fontId="49" fillId="0" borderId="35" xfId="0" applyNumberFormat="1" applyFont="1" applyBorder="1" applyAlignment="1" applyProtection="1">
      <alignment horizontal="right" vertical="center" indent="1"/>
      <protection locked="0"/>
    </xf>
    <xf numFmtId="3" fontId="49" fillId="0" borderId="1" xfId="0" applyNumberFormat="1" applyFont="1" applyFill="1" applyBorder="1" applyAlignment="1" applyProtection="1">
      <alignment horizontal="right" vertical="center" indent="1"/>
      <protection locked="0"/>
    </xf>
    <xf numFmtId="3" fontId="30" fillId="0" borderId="1" xfId="51" applyNumberFormat="1" applyFont="1" applyFill="1" applyBorder="1" applyAlignment="1" applyProtection="1">
      <alignment horizontal="right" vertical="center" wrapText="1" indent="2"/>
      <protection locked="0"/>
    </xf>
    <xf numFmtId="3" fontId="45" fillId="0" borderId="1" xfId="51" applyNumberFormat="1" applyFont="1" applyFill="1" applyBorder="1" applyAlignment="1" applyProtection="1">
      <alignment horizontal="right" vertical="center" indent="2"/>
      <protection locked="0"/>
    </xf>
    <xf numFmtId="3" fontId="58" fillId="0" borderId="1" xfId="0" applyNumberFormat="1" applyFont="1" applyBorder="1" applyAlignment="1" applyProtection="1">
      <alignment horizontal="right" vertical="center" indent="1"/>
      <protection locked="0"/>
    </xf>
    <xf numFmtId="3" fontId="45" fillId="0" borderId="35" xfId="51" applyNumberFormat="1" applyFont="1" applyFill="1" applyBorder="1" applyAlignment="1" applyProtection="1">
      <alignment horizontal="right" vertical="center" indent="2"/>
      <protection locked="0"/>
    </xf>
    <xf numFmtId="3" fontId="58" fillId="0" borderId="35" xfId="0" applyNumberFormat="1" applyFont="1" applyBorder="1" applyAlignment="1" applyProtection="1">
      <alignment horizontal="right" vertical="center" indent="1"/>
      <protection locked="0"/>
    </xf>
    <xf numFmtId="3" fontId="58" fillId="0" borderId="1" xfId="0" applyNumberFormat="1" applyFont="1" applyBorder="1" applyAlignment="1" applyProtection="1">
      <alignment horizontal="right"/>
      <protection locked="0"/>
    </xf>
    <xf numFmtId="3" fontId="49" fillId="0" borderId="1" xfId="0" applyNumberFormat="1" applyFont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vertical="center"/>
      <protection locked="0"/>
    </xf>
    <xf numFmtId="3" fontId="49" fillId="0" borderId="39" xfId="0" applyNumberFormat="1" applyFont="1" applyBorder="1" applyAlignment="1" applyProtection="1">
      <alignment vertical="center"/>
      <protection locked="0"/>
    </xf>
    <xf numFmtId="3" fontId="49" fillId="0" borderId="40" xfId="0" applyNumberFormat="1" applyFont="1" applyBorder="1" applyAlignment="1" applyProtection="1">
      <alignment vertical="center"/>
      <protection locked="0"/>
    </xf>
    <xf numFmtId="3" fontId="49" fillId="0" borderId="19" xfId="0" applyNumberFormat="1" applyFont="1" applyBorder="1" applyAlignment="1" applyProtection="1">
      <alignment vertical="center"/>
      <protection locked="0"/>
    </xf>
    <xf numFmtId="3" fontId="30" fillId="0" borderId="19" xfId="0" applyNumberFormat="1" applyFont="1" applyBorder="1" applyAlignment="1" applyProtection="1">
      <alignment vertical="center"/>
      <protection locked="0"/>
    </xf>
    <xf numFmtId="3" fontId="49" fillId="0" borderId="22" xfId="0" applyNumberFormat="1" applyFont="1" applyBorder="1" applyAlignment="1" applyProtection="1">
      <alignment vertical="center"/>
      <protection locked="0"/>
    </xf>
    <xf numFmtId="3" fontId="49" fillId="0" borderId="23" xfId="0" applyNumberFormat="1" applyFont="1" applyBorder="1" applyAlignment="1" applyProtection="1">
      <alignment vertical="center"/>
      <protection locked="0"/>
    </xf>
    <xf numFmtId="0" fontId="58" fillId="0" borderId="0" xfId="0" applyFont="1" applyAlignment="1" applyProtection="1">
      <alignment horizontal="left"/>
      <protection locked="0"/>
    </xf>
    <xf numFmtId="0" fontId="61" fillId="0" borderId="0" xfId="0" applyFont="1" applyAlignment="1" applyProtection="1">
      <alignment horizontal="left"/>
      <protection locked="0"/>
    </xf>
    <xf numFmtId="0" fontId="0" fillId="0" borderId="0" xfId="0" applyProtection="1"/>
    <xf numFmtId="0" fontId="60" fillId="0" borderId="0" xfId="0" applyFont="1" applyProtection="1"/>
    <xf numFmtId="0" fontId="0" fillId="0" borderId="0" xfId="0" applyFont="1" applyProtection="1"/>
    <xf numFmtId="0" fontId="57" fillId="0" borderId="0" xfId="0" applyFont="1" applyProtection="1"/>
    <xf numFmtId="0" fontId="92" fillId="0" borderId="0" xfId="0" applyFont="1" applyProtection="1"/>
    <xf numFmtId="0" fontId="61" fillId="0" borderId="0" xfId="0" applyFont="1" applyProtection="1"/>
    <xf numFmtId="0" fontId="43" fillId="0" borderId="0" xfId="0" applyFont="1" applyAlignment="1" applyProtection="1">
      <alignment horizontal="left"/>
    </xf>
    <xf numFmtId="0" fontId="10" fillId="0" borderId="12" xfId="0" applyFont="1" applyBorder="1" applyAlignment="1" applyProtection="1">
      <alignment horizontal="right"/>
    </xf>
    <xf numFmtId="0" fontId="10" fillId="0" borderId="0" xfId="0" applyFont="1" applyBorder="1" applyAlignment="1" applyProtection="1">
      <alignment horizontal="right"/>
    </xf>
    <xf numFmtId="0" fontId="61" fillId="0" borderId="0" xfId="0" applyFont="1" applyBorder="1" applyProtection="1"/>
    <xf numFmtId="0" fontId="44" fillId="0" borderId="1" xfId="0" applyFont="1" applyBorder="1" applyAlignment="1" applyProtection="1">
      <alignment vertical="center"/>
    </xf>
    <xf numFmtId="0" fontId="49" fillId="0" borderId="1" xfId="0" applyFont="1" applyFill="1" applyBorder="1" applyAlignment="1" applyProtection="1">
      <alignment horizontal="left" vertical="center" indent="1"/>
    </xf>
    <xf numFmtId="0" fontId="49" fillId="0" borderId="1" xfId="0" applyFont="1" applyBorder="1" applyAlignment="1" applyProtection="1">
      <alignment horizontal="left" vertical="center" indent="1"/>
    </xf>
    <xf numFmtId="0" fontId="58" fillId="0" borderId="0" xfId="0" applyFont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left" vertical="center"/>
    </xf>
    <xf numFmtId="0" fontId="49" fillId="0" borderId="1" xfId="0" applyFont="1" applyBorder="1" applyAlignment="1" applyProtection="1">
      <alignment horizontal="left" vertical="center" wrapText="1" indent="1"/>
    </xf>
    <xf numFmtId="0" fontId="43" fillId="0" borderId="0" xfId="0" applyFont="1" applyProtection="1"/>
    <xf numFmtId="3" fontId="61" fillId="0" borderId="0" xfId="0" applyNumberFormat="1" applyFont="1" applyProtection="1"/>
    <xf numFmtId="0" fontId="30" fillId="0" borderId="1" xfId="0" applyFont="1" applyBorder="1" applyAlignment="1" applyProtection="1">
      <alignment horizontal="center" vertical="center"/>
    </xf>
    <xf numFmtId="0" fontId="49" fillId="0" borderId="1" xfId="0" applyFont="1" applyBorder="1" applyAlignment="1" applyProtection="1">
      <alignment horizontal="center" vertical="center" wrapText="1"/>
    </xf>
    <xf numFmtId="0" fontId="49" fillId="0" borderId="1" xfId="51" applyFont="1" applyFill="1" applyBorder="1" applyAlignment="1" applyProtection="1">
      <alignment horizontal="left" vertical="center" indent="1"/>
    </xf>
    <xf numFmtId="0" fontId="49" fillId="0" borderId="35" xfId="51" applyFont="1" applyFill="1" applyBorder="1" applyAlignment="1" applyProtection="1">
      <alignment horizontal="left" vertical="center" indent="1"/>
    </xf>
    <xf numFmtId="0" fontId="61" fillId="0" borderId="0" xfId="0" applyFont="1" applyFill="1" applyBorder="1" applyProtection="1"/>
    <xf numFmtId="0" fontId="30" fillId="0" borderId="44" xfId="0" applyFont="1" applyFill="1" applyBorder="1" applyAlignment="1" applyProtection="1">
      <alignment horizontal="left" vertical="center" indent="1"/>
    </xf>
    <xf numFmtId="0" fontId="49" fillId="0" borderId="1" xfId="51" applyFont="1" applyFill="1" applyBorder="1" applyAlignment="1" applyProtection="1">
      <alignment horizontal="left" vertical="center" wrapText="1" indent="1"/>
    </xf>
    <xf numFmtId="0" fontId="30" fillId="0" borderId="1" xfId="51" applyFont="1" applyFill="1" applyBorder="1" applyAlignment="1" applyProtection="1">
      <alignment horizontal="left" vertical="center" indent="2"/>
    </xf>
    <xf numFmtId="0" fontId="30" fillId="0" borderId="1" xfId="51" applyFont="1" applyFill="1" applyBorder="1" applyAlignment="1" applyProtection="1">
      <alignment horizontal="left" vertical="center" wrapText="1" indent="2"/>
    </xf>
    <xf numFmtId="0" fontId="45" fillId="0" borderId="44" xfId="0" applyFont="1" applyFill="1" applyBorder="1" applyAlignment="1" applyProtection="1">
      <alignment wrapText="1"/>
    </xf>
    <xf numFmtId="0" fontId="58" fillId="0" borderId="76" xfId="0" applyFont="1" applyFill="1" applyBorder="1" applyAlignment="1" applyProtection="1">
      <alignment horizontal="left" vertical="center"/>
    </xf>
    <xf numFmtId="0" fontId="44" fillId="0" borderId="1" xfId="0" applyFont="1" applyBorder="1" applyAlignment="1" applyProtection="1">
      <alignment horizontal="center" vertical="center"/>
    </xf>
    <xf numFmtId="0" fontId="30" fillId="0" borderId="1" xfId="51" applyFont="1" applyFill="1" applyBorder="1" applyAlignment="1" applyProtection="1">
      <alignment horizontal="center" vertical="center"/>
    </xf>
    <xf numFmtId="0" fontId="30" fillId="0" borderId="35" xfId="51" applyFont="1" applyFill="1" applyBorder="1" applyAlignment="1" applyProtection="1">
      <alignment horizontal="center" vertical="center"/>
    </xf>
    <xf numFmtId="0" fontId="44" fillId="30" borderId="1" xfId="51" applyFont="1" applyFill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left" vertical="center" indent="1"/>
    </xf>
    <xf numFmtId="0" fontId="44" fillId="0" borderId="2" xfId="0" applyFont="1" applyBorder="1" applyAlignment="1" applyProtection="1">
      <alignment horizontal="center" vertical="center"/>
    </xf>
    <xf numFmtId="3" fontId="49" fillId="0" borderId="1" xfId="51" applyNumberFormat="1" applyFont="1" applyFill="1" applyBorder="1" applyAlignment="1" applyProtection="1">
      <alignment horizontal="right" vertical="center"/>
    </xf>
    <xf numFmtId="0" fontId="30" fillId="0" borderId="1" xfId="51" applyFont="1" applyFill="1" applyBorder="1" applyAlignment="1" applyProtection="1">
      <alignment horizontal="right" vertical="center" indent="2"/>
    </xf>
    <xf numFmtId="0" fontId="30" fillId="0" borderId="1" xfId="0" applyFont="1" applyBorder="1" applyAlignment="1" applyProtection="1">
      <alignment horizontal="right" vertical="center" indent="1"/>
    </xf>
    <xf numFmtId="0" fontId="10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/>
    </xf>
    <xf numFmtId="0" fontId="0" fillId="0" borderId="1" xfId="0" applyBorder="1" applyProtection="1"/>
    <xf numFmtId="14" fontId="47" fillId="0" borderId="2" xfId="0" applyNumberFormat="1" applyFont="1" applyBorder="1" applyAlignment="1" applyProtection="1">
      <alignment horizontal="center" vertical="center"/>
    </xf>
    <xf numFmtId="0" fontId="47" fillId="0" borderId="1" xfId="0" applyFont="1" applyBorder="1" applyProtection="1"/>
    <xf numFmtId="3" fontId="47" fillId="0" borderId="1" xfId="0" applyNumberFormat="1" applyFont="1" applyBorder="1" applyAlignment="1" applyProtection="1">
      <alignment horizontal="right" vertical="center"/>
    </xf>
    <xf numFmtId="0" fontId="46" fillId="0" borderId="1" xfId="0" applyFont="1" applyBorder="1" applyProtection="1"/>
    <xf numFmtId="0" fontId="46" fillId="0" borderId="1" xfId="0" applyFont="1" applyBorder="1" applyAlignment="1" applyProtection="1">
      <alignment vertical="center"/>
    </xf>
    <xf numFmtId="0" fontId="47" fillId="0" borderId="1" xfId="0" applyFont="1" applyBorder="1" applyAlignment="1" applyProtection="1">
      <alignment vertical="center"/>
    </xf>
    <xf numFmtId="0" fontId="8" fillId="0" borderId="1" xfId="0" applyFont="1" applyBorder="1" applyProtection="1"/>
    <xf numFmtId="0" fontId="9" fillId="0" borderId="1" xfId="0" applyFont="1" applyBorder="1" applyProtection="1"/>
    <xf numFmtId="0" fontId="10" fillId="0" borderId="0" xfId="0" applyFont="1" applyProtection="1"/>
    <xf numFmtId="0" fontId="46" fillId="0" borderId="1" xfId="0" applyFont="1" applyBorder="1" applyAlignment="1" applyProtection="1">
      <alignment wrapText="1"/>
    </xf>
    <xf numFmtId="0" fontId="8" fillId="0" borderId="0" xfId="0" applyFont="1" applyProtection="1"/>
    <xf numFmtId="0" fontId="10" fillId="0" borderId="0" xfId="0" applyFont="1" applyBorder="1" applyAlignment="1" applyProtection="1"/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4" fontId="47" fillId="0" borderId="1" xfId="0" applyNumberFormat="1" applyFont="1" applyBorder="1" applyAlignment="1" applyProtection="1">
      <alignment horizontal="center" vertical="center"/>
    </xf>
    <xf numFmtId="3" fontId="9" fillId="0" borderId="1" xfId="0" applyNumberFormat="1" applyFont="1" applyBorder="1" applyAlignment="1" applyProtection="1">
      <alignment horizontal="right" vertical="center"/>
    </xf>
    <xf numFmtId="0" fontId="8" fillId="0" borderId="35" xfId="0" applyFont="1" applyBorder="1" applyProtection="1"/>
    <xf numFmtId="0" fontId="8" fillId="0" borderId="44" xfId="0" applyFont="1" applyBorder="1" applyProtection="1"/>
    <xf numFmtId="0" fontId="9" fillId="0" borderId="2" xfId="0" applyFont="1" applyBorder="1" applyProtection="1"/>
    <xf numFmtId="0" fontId="9" fillId="0" borderId="1" xfId="0" applyFont="1" applyBorder="1" applyAlignment="1" applyProtection="1">
      <alignment wrapText="1"/>
    </xf>
    <xf numFmtId="3" fontId="9" fillId="0" borderId="2" xfId="0" applyNumberFormat="1" applyFont="1" applyBorder="1" applyAlignment="1" applyProtection="1">
      <alignment horizontal="right" vertical="center"/>
    </xf>
    <xf numFmtId="0" fontId="7" fillId="0" borderId="0" xfId="0" applyFont="1" applyProtection="1"/>
    <xf numFmtId="0" fontId="58" fillId="0" borderId="0" xfId="0" applyFont="1" applyAlignment="1" applyProtection="1">
      <alignment horizontal="left"/>
    </xf>
    <xf numFmtId="0" fontId="0" fillId="0" borderId="13" xfId="0" applyBorder="1" applyProtection="1"/>
    <xf numFmtId="14" fontId="47" fillId="0" borderId="14" xfId="0" applyNumberFormat="1" applyFont="1" applyBorder="1" applyAlignment="1" applyProtection="1">
      <alignment horizontal="center" vertical="center"/>
    </xf>
    <xf numFmtId="14" fontId="47" fillId="0" borderId="15" xfId="0" applyNumberFormat="1" applyFont="1" applyBorder="1" applyAlignment="1" applyProtection="1">
      <alignment horizontal="center" vertical="center"/>
    </xf>
    <xf numFmtId="0" fontId="10" fillId="0" borderId="13" xfId="0" applyFont="1" applyBorder="1" applyProtection="1"/>
    <xf numFmtId="0" fontId="0" fillId="0" borderId="52" xfId="0" applyBorder="1" applyProtection="1"/>
    <xf numFmtId="0" fontId="10" fillId="0" borderId="39" xfId="0" applyFont="1" applyBorder="1" applyProtection="1"/>
    <xf numFmtId="0" fontId="10" fillId="0" borderId="2" xfId="0" applyFont="1" applyBorder="1" applyProtection="1"/>
    <xf numFmtId="0" fontId="10" fillId="0" borderId="1" xfId="0" applyFont="1" applyBorder="1" applyAlignment="1" applyProtection="1">
      <alignment wrapText="1"/>
    </xf>
    <xf numFmtId="0" fontId="0" fillId="0" borderId="35" xfId="0" applyBorder="1" applyProtection="1"/>
    <xf numFmtId="0" fontId="10" fillId="0" borderId="1" xfId="0" applyFont="1" applyBorder="1" applyProtection="1"/>
    <xf numFmtId="0" fontId="0" fillId="0" borderId="1" xfId="0" applyBorder="1" applyAlignment="1" applyProtection="1">
      <alignment wrapText="1"/>
    </xf>
    <xf numFmtId="3" fontId="10" fillId="0" borderId="39" xfId="0" applyNumberFormat="1" applyFont="1" applyBorder="1" applyProtection="1"/>
    <xf numFmtId="3" fontId="10" fillId="0" borderId="2" xfId="0" applyNumberFormat="1" applyFont="1" applyBorder="1" applyProtection="1"/>
    <xf numFmtId="3" fontId="10" fillId="0" borderId="1" xfId="0" applyNumberFormat="1" applyFont="1" applyBorder="1" applyAlignment="1" applyProtection="1">
      <alignment vertical="center"/>
    </xf>
    <xf numFmtId="3" fontId="10" fillId="0" borderId="39" xfId="0" applyNumberFormat="1" applyFont="1" applyBorder="1" applyAlignment="1" applyProtection="1">
      <alignment vertical="center"/>
    </xf>
    <xf numFmtId="0" fontId="57" fillId="0" borderId="0" xfId="0" applyFont="1" applyFill="1" applyAlignment="1" applyProtection="1">
      <alignment wrapText="1"/>
    </xf>
    <xf numFmtId="0" fontId="10" fillId="0" borderId="31" xfId="0" applyFont="1" applyBorder="1" applyAlignment="1" applyProtection="1">
      <alignment horizontal="left"/>
    </xf>
    <xf numFmtId="0" fontId="8" fillId="0" borderId="31" xfId="0" applyFont="1" applyFill="1" applyBorder="1" applyAlignment="1" applyProtection="1">
      <alignment horizontal="right"/>
    </xf>
    <xf numFmtId="0" fontId="10" fillId="0" borderId="31" xfId="0" applyFont="1" applyFill="1" applyBorder="1" applyAlignment="1" applyProtection="1">
      <alignment horizontal="left"/>
    </xf>
    <xf numFmtId="3" fontId="0" fillId="0" borderId="19" xfId="0" applyNumberFormat="1" applyBorder="1" applyAlignment="1" applyProtection="1">
      <alignment horizontal="right"/>
    </xf>
    <xf numFmtId="170" fontId="0" fillId="0" borderId="19" xfId="74" applyNumberFormat="1" applyFont="1" applyBorder="1" applyAlignment="1" applyProtection="1">
      <alignment horizontal="right"/>
    </xf>
    <xf numFmtId="0" fontId="10" fillId="0" borderId="25" xfId="0" applyFont="1" applyBorder="1" applyProtection="1"/>
    <xf numFmtId="0" fontId="9" fillId="0" borderId="13" xfId="0" applyFont="1" applyBorder="1" applyAlignment="1" applyProtection="1">
      <alignment horizontal="center"/>
    </xf>
    <xf numFmtId="0" fontId="9" fillId="0" borderId="14" xfId="0" applyFont="1" applyBorder="1" applyAlignment="1" applyProtection="1">
      <alignment horizontal="center"/>
    </xf>
    <xf numFmtId="0" fontId="9" fillId="0" borderId="15" xfId="0" applyFont="1" applyBorder="1" applyAlignment="1" applyProtection="1">
      <alignment horizontal="center"/>
    </xf>
    <xf numFmtId="0" fontId="10" fillId="0" borderId="24" xfId="0" applyFont="1" applyBorder="1" applyAlignment="1" applyProtection="1">
      <alignment horizontal="left"/>
    </xf>
    <xf numFmtId="0" fontId="10" fillId="0" borderId="48" xfId="0" applyFont="1" applyBorder="1" applyAlignment="1" applyProtection="1">
      <alignment horizontal="left"/>
    </xf>
    <xf numFmtId="0" fontId="8" fillId="0" borderId="31" xfId="0" applyFont="1" applyBorder="1" applyAlignment="1" applyProtection="1">
      <alignment horizontal="right"/>
    </xf>
    <xf numFmtId="0" fontId="8" fillId="0" borderId="50" xfId="0" applyFont="1" applyBorder="1" applyAlignment="1" applyProtection="1">
      <alignment horizontal="right"/>
    </xf>
    <xf numFmtId="170" fontId="0" fillId="0" borderId="32" xfId="0" applyNumberFormat="1" applyBorder="1" applyAlignment="1" applyProtection="1">
      <alignment horizontal="right"/>
    </xf>
    <xf numFmtId="170" fontId="0" fillId="0" borderId="1" xfId="0" applyNumberFormat="1" applyBorder="1" applyAlignment="1" applyProtection="1">
      <alignment horizontal="right"/>
    </xf>
    <xf numFmtId="170" fontId="0" fillId="0" borderId="32" xfId="74" applyNumberFormat="1" applyFont="1" applyBorder="1" applyAlignment="1" applyProtection="1">
      <alignment horizontal="right"/>
    </xf>
    <xf numFmtId="170" fontId="0" fillId="0" borderId="1" xfId="74" applyNumberFormat="1" applyFont="1" applyBorder="1" applyAlignment="1" applyProtection="1">
      <alignment horizontal="right"/>
    </xf>
    <xf numFmtId="3" fontId="8" fillId="0" borderId="32" xfId="0" applyNumberFormat="1" applyFont="1" applyBorder="1" applyProtection="1"/>
    <xf numFmtId="3" fontId="8" fillId="0" borderId="1" xfId="0" applyNumberFormat="1" applyFont="1" applyBorder="1" applyProtection="1"/>
    <xf numFmtId="3" fontId="8" fillId="0" borderId="19" xfId="0" applyNumberFormat="1" applyFont="1" applyBorder="1" applyProtection="1"/>
    <xf numFmtId="3" fontId="8" fillId="0" borderId="32" xfId="0" applyNumberFormat="1" applyFont="1" applyFill="1" applyBorder="1" applyProtection="1"/>
    <xf numFmtId="3" fontId="8" fillId="0" borderId="1" xfId="0" applyNumberFormat="1" applyFont="1" applyFill="1" applyBorder="1" applyProtection="1"/>
    <xf numFmtId="3" fontId="8" fillId="0" borderId="19" xfId="0" applyNumberFormat="1" applyFont="1" applyFill="1" applyBorder="1" applyProtection="1"/>
    <xf numFmtId="170" fontId="8" fillId="0" borderId="59" xfId="0" applyNumberFormat="1" applyFont="1" applyFill="1" applyBorder="1" applyProtection="1"/>
    <xf numFmtId="170" fontId="8" fillId="0" borderId="22" xfId="0" applyNumberFormat="1" applyFont="1" applyFill="1" applyBorder="1" applyProtection="1"/>
    <xf numFmtId="170" fontId="8" fillId="0" borderId="23" xfId="0" applyNumberFormat="1" applyFont="1" applyFill="1" applyBorder="1" applyProtection="1"/>
    <xf numFmtId="49" fontId="0" fillId="0" borderId="0" xfId="0" applyNumberFormat="1" applyProtection="1"/>
    <xf numFmtId="0" fontId="10" fillId="0" borderId="1" xfId="0" applyFont="1" applyBorder="1" applyAlignment="1" applyProtection="1">
      <alignment horizontal="center" wrapText="1"/>
    </xf>
    <xf numFmtId="0" fontId="30" fillId="0" borderId="0" xfId="73" applyFont="1" applyProtection="1"/>
    <xf numFmtId="0" fontId="30" fillId="0" borderId="62" xfId="73" applyFont="1" applyFill="1" applyBorder="1" applyProtection="1"/>
    <xf numFmtId="14" fontId="10" fillId="0" borderId="73" xfId="0" applyNumberFormat="1" applyFont="1" applyFill="1" applyBorder="1" applyAlignment="1" applyProtection="1">
      <alignment horizontal="center" vertical="center"/>
    </xf>
    <xf numFmtId="0" fontId="58" fillId="0" borderId="25" xfId="73" applyFont="1" applyFill="1" applyBorder="1" applyAlignment="1" applyProtection="1">
      <alignment vertical="center"/>
    </xf>
    <xf numFmtId="3" fontId="58" fillId="0" borderId="28" xfId="73" applyNumberFormat="1" applyFont="1" applyFill="1" applyBorder="1" applyAlignment="1" applyProtection="1">
      <alignment horizontal="right" vertical="center"/>
    </xf>
    <xf numFmtId="0" fontId="89" fillId="0" borderId="45" xfId="73" applyFont="1" applyFill="1" applyBorder="1" applyAlignment="1" applyProtection="1">
      <alignment vertical="center" wrapText="1"/>
    </xf>
    <xf numFmtId="3" fontId="44" fillId="0" borderId="24" xfId="73" applyNumberFormat="1" applyFont="1" applyFill="1" applyBorder="1" applyAlignment="1" applyProtection="1">
      <alignment horizontal="right" vertical="center"/>
    </xf>
    <xf numFmtId="0" fontId="48" fillId="0" borderId="46" xfId="73" applyFont="1" applyFill="1" applyBorder="1" applyAlignment="1" applyProtection="1">
      <alignment horizontal="left" vertical="center" wrapText="1" indent="1"/>
    </xf>
    <xf numFmtId="0" fontId="48" fillId="0" borderId="49" xfId="73" applyFont="1" applyFill="1" applyBorder="1" applyAlignment="1" applyProtection="1">
      <alignment horizontal="left" vertical="center" wrapText="1" indent="1"/>
    </xf>
    <xf numFmtId="0" fontId="89" fillId="0" borderId="24" xfId="73" applyFont="1" applyFill="1" applyBorder="1" applyAlignment="1" applyProtection="1">
      <alignment vertical="center" wrapText="1"/>
    </xf>
    <xf numFmtId="0" fontId="48" fillId="0" borderId="31" xfId="73" applyFont="1" applyFill="1" applyBorder="1" applyAlignment="1" applyProtection="1">
      <alignment horizontal="left" vertical="center" wrapText="1" indent="1"/>
    </xf>
    <xf numFmtId="0" fontId="89" fillId="0" borderId="24" xfId="73" applyFont="1" applyFill="1" applyBorder="1" applyAlignment="1" applyProtection="1">
      <alignment wrapText="1"/>
    </xf>
    <xf numFmtId="0" fontId="48" fillId="0" borderId="31" xfId="73" applyFont="1" applyFill="1" applyBorder="1" applyAlignment="1" applyProtection="1">
      <alignment horizontal="left" wrapText="1" indent="2"/>
    </xf>
    <xf numFmtId="0" fontId="48" fillId="0" borderId="31" xfId="73" applyFont="1" applyFill="1" applyBorder="1" applyAlignment="1" applyProtection="1">
      <alignment horizontal="left" vertical="center" wrapText="1" indent="2"/>
    </xf>
    <xf numFmtId="0" fontId="89" fillId="0" borderId="24" xfId="73" applyFont="1" applyBorder="1" applyAlignment="1" applyProtection="1">
      <alignment wrapText="1"/>
    </xf>
    <xf numFmtId="0" fontId="48" fillId="0" borderId="31" xfId="73" applyFont="1" applyFill="1" applyBorder="1" applyAlignment="1" applyProtection="1">
      <alignment horizontal="left" wrapText="1" indent="1"/>
    </xf>
    <xf numFmtId="0" fontId="89" fillId="0" borderId="24" xfId="73" applyFont="1" applyBorder="1" applyAlignment="1" applyProtection="1">
      <alignment horizontal="left" wrapText="1"/>
    </xf>
    <xf numFmtId="0" fontId="48" fillId="0" borderId="31" xfId="73" applyFont="1" applyBorder="1" applyAlignment="1" applyProtection="1">
      <alignment horizontal="left" vertical="center" wrapText="1" indent="1"/>
    </xf>
    <xf numFmtId="0" fontId="48" fillId="0" borderId="31" xfId="73" applyFont="1" applyBorder="1" applyAlignment="1" applyProtection="1">
      <alignment horizontal="left" vertical="center" wrapText="1" indent="2"/>
    </xf>
    <xf numFmtId="0" fontId="48" fillId="0" borderId="31" xfId="73" applyFont="1" applyFill="1" applyBorder="1" applyAlignment="1" applyProtection="1">
      <alignment horizontal="left" vertical="center" indent="1"/>
    </xf>
    <xf numFmtId="0" fontId="48" fillId="0" borderId="33" xfId="73" applyFont="1" applyFill="1" applyBorder="1" applyAlignment="1" applyProtection="1">
      <alignment horizontal="left" vertical="center" indent="1"/>
    </xf>
    <xf numFmtId="0" fontId="89" fillId="0" borderId="24" xfId="73" applyFont="1" applyBorder="1" applyAlignment="1" applyProtection="1">
      <alignment horizontal="left" vertical="center" wrapText="1"/>
    </xf>
    <xf numFmtId="0" fontId="48" fillId="0" borderId="50" xfId="73" applyFont="1" applyBorder="1" applyAlignment="1" applyProtection="1">
      <alignment horizontal="left" vertical="center" wrapText="1" indent="1"/>
    </xf>
    <xf numFmtId="0" fontId="48" fillId="0" borderId="58" xfId="73" applyFont="1" applyBorder="1" applyAlignment="1" applyProtection="1">
      <alignment horizontal="left" vertical="center" wrapText="1" indent="1"/>
    </xf>
    <xf numFmtId="3" fontId="44" fillId="0" borderId="48" xfId="73" applyNumberFormat="1" applyFont="1" applyFill="1" applyBorder="1" applyAlignment="1" applyProtection="1">
      <alignment horizontal="right" vertical="center"/>
    </xf>
    <xf numFmtId="3" fontId="30" fillId="0" borderId="48" xfId="73" applyNumberFormat="1" applyFont="1" applyFill="1" applyBorder="1" applyAlignment="1" applyProtection="1">
      <alignment horizontal="right" vertical="center"/>
    </xf>
    <xf numFmtId="3" fontId="44" fillId="0" borderId="24" xfId="73" applyNumberFormat="1" applyFont="1" applyFill="1" applyBorder="1" applyAlignment="1" applyProtection="1">
      <alignment horizontal="right" vertical="center" wrapText="1"/>
    </xf>
    <xf numFmtId="3" fontId="30" fillId="0" borderId="31" xfId="73" applyNumberFormat="1" applyFont="1" applyFill="1" applyBorder="1" applyAlignment="1" applyProtection="1">
      <alignment horizontal="right" vertical="center" wrapText="1"/>
    </xf>
    <xf numFmtId="3" fontId="30" fillId="0" borderId="31" xfId="73" applyNumberFormat="1" applyFont="1" applyFill="1" applyBorder="1" applyAlignment="1" applyProtection="1">
      <alignment horizontal="right" vertical="center"/>
    </xf>
    <xf numFmtId="0" fontId="30" fillId="0" borderId="0" xfId="73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7" fillId="0" borderId="0" xfId="0" applyFont="1" applyFill="1" applyAlignment="1" applyProtection="1">
      <alignment wrapText="1"/>
    </xf>
    <xf numFmtId="0" fontId="7" fillId="0" borderId="0" xfId="0" applyFont="1" applyFill="1" applyAlignment="1" applyProtection="1">
      <alignment horizontal="center" vertical="center" wrapText="1"/>
    </xf>
    <xf numFmtId="0" fontId="49" fillId="0" borderId="21" xfId="0" applyFont="1" applyFill="1" applyBorder="1" applyAlignment="1" applyProtection="1">
      <alignment horizontal="center" vertical="center" wrapText="1"/>
    </xf>
    <xf numFmtId="0" fontId="49" fillId="0" borderId="22" xfId="0" applyFont="1" applyFill="1" applyBorder="1" applyAlignment="1" applyProtection="1">
      <alignment horizontal="center" vertical="center" wrapText="1"/>
    </xf>
    <xf numFmtId="0" fontId="49" fillId="0" borderId="23" xfId="0" applyFont="1" applyFill="1" applyBorder="1" applyAlignment="1" applyProtection="1">
      <alignment horizontal="center" vertical="center" wrapText="1"/>
    </xf>
    <xf numFmtId="0" fontId="45" fillId="0" borderId="0" xfId="76" applyFont="1" applyProtection="1"/>
    <xf numFmtId="0" fontId="58" fillId="0" borderId="0" xfId="76" applyFont="1" applyProtection="1"/>
    <xf numFmtId="0" fontId="58" fillId="0" borderId="0" xfId="76" applyFont="1" applyBorder="1" applyAlignment="1" applyProtection="1">
      <alignment horizontal="center"/>
    </xf>
    <xf numFmtId="0" fontId="30" fillId="0" borderId="0" xfId="76" applyFont="1" applyProtection="1"/>
    <xf numFmtId="0" fontId="49" fillId="0" borderId="0" xfId="0" applyFont="1" applyBorder="1" applyAlignment="1" applyProtection="1">
      <alignment horizontal="center" vertical="center"/>
    </xf>
    <xf numFmtId="0" fontId="30" fillId="0" borderId="0" xfId="76" applyFont="1" applyBorder="1" applyProtection="1"/>
    <xf numFmtId="0" fontId="49" fillId="0" borderId="13" xfId="0" applyFont="1" applyBorder="1" applyAlignment="1" applyProtection="1">
      <alignment horizontal="center" vertical="center" wrapText="1"/>
    </xf>
    <xf numFmtId="0" fontId="49" fillId="0" borderId="14" xfId="0" applyFont="1" applyBorder="1" applyAlignment="1" applyProtection="1">
      <alignment horizontal="center" vertical="center"/>
    </xf>
    <xf numFmtId="0" fontId="49" fillId="0" borderId="14" xfId="0" applyFont="1" applyBorder="1" applyAlignment="1" applyProtection="1">
      <alignment horizontal="center" vertical="center" wrapText="1"/>
    </xf>
    <xf numFmtId="0" fontId="49" fillId="0" borderId="15" xfId="0" applyFont="1" applyBorder="1" applyAlignment="1" applyProtection="1">
      <alignment horizontal="center" vertical="center" wrapText="1"/>
    </xf>
    <xf numFmtId="0" fontId="45" fillId="0" borderId="0" xfId="76" applyFont="1" applyBorder="1" applyProtection="1"/>
    <xf numFmtId="0" fontId="49" fillId="0" borderId="18" xfId="0" applyFont="1" applyBorder="1" applyAlignment="1" applyProtection="1">
      <alignment horizontal="center" vertical="center" wrapText="1"/>
    </xf>
    <xf numFmtId="0" fontId="49" fillId="0" borderId="2" xfId="0" applyFont="1" applyBorder="1" applyAlignment="1" applyProtection="1">
      <alignment horizontal="center" vertical="center"/>
    </xf>
    <xf numFmtId="0" fontId="49" fillId="0" borderId="52" xfId="0" applyFont="1" applyBorder="1" applyAlignment="1" applyProtection="1">
      <alignment horizontal="center" vertical="center"/>
    </xf>
    <xf numFmtId="0" fontId="49" fillId="0" borderId="19" xfId="0" applyFont="1" applyBorder="1" applyAlignment="1" applyProtection="1">
      <alignment horizontal="center" vertical="center" wrapText="1"/>
    </xf>
    <xf numFmtId="0" fontId="49" fillId="0" borderId="20" xfId="0" applyFont="1" applyBorder="1" applyAlignment="1" applyProtection="1">
      <alignment horizontal="center" vertical="center" wrapText="1"/>
    </xf>
    <xf numFmtId="0" fontId="49" fillId="0" borderId="17" xfId="0" applyFont="1" applyBorder="1" applyAlignment="1" applyProtection="1">
      <alignment horizontal="center" vertical="center" wrapText="1"/>
    </xf>
    <xf numFmtId="0" fontId="49" fillId="0" borderId="13" xfId="73" applyFont="1" applyBorder="1" applyAlignment="1" applyProtection="1">
      <alignment horizontal="center" vertical="center" wrapText="1"/>
    </xf>
    <xf numFmtId="0" fontId="49" fillId="0" borderId="14" xfId="73" applyFont="1" applyBorder="1" applyAlignment="1" applyProtection="1">
      <alignment horizontal="center" vertical="center" wrapText="1"/>
    </xf>
    <xf numFmtId="0" fontId="49" fillId="0" borderId="15" xfId="73" applyFont="1" applyBorder="1" applyAlignment="1" applyProtection="1">
      <alignment horizontal="center" vertical="center" wrapText="1"/>
    </xf>
    <xf numFmtId="3" fontId="49" fillId="0" borderId="17" xfId="73" applyNumberFormat="1" applyFont="1" applyBorder="1" applyProtection="1"/>
    <xf numFmtId="3" fontId="49" fillId="0" borderId="19" xfId="73" applyNumberFormat="1" applyFont="1" applyBorder="1" applyProtection="1"/>
    <xf numFmtId="3" fontId="10" fillId="0" borderId="19" xfId="0" applyNumberFormat="1" applyFont="1" applyBorder="1" applyProtection="1"/>
    <xf numFmtId="3" fontId="10" fillId="0" borderId="64" xfId="0" applyNumberFormat="1" applyFont="1" applyBorder="1" applyProtection="1"/>
    <xf numFmtId="3" fontId="49" fillId="0" borderId="28" xfId="73" applyNumberFormat="1" applyFont="1" applyBorder="1" applyAlignment="1" applyProtection="1">
      <alignment horizontal="center" vertical="center" wrapText="1"/>
    </xf>
    <xf numFmtId="172" fontId="49" fillId="0" borderId="45" xfId="73" applyNumberFormat="1" applyFont="1" applyBorder="1" applyAlignment="1" applyProtection="1">
      <alignment horizontal="left" vertical="center" wrapText="1" indent="4"/>
    </xf>
    <xf numFmtId="172" fontId="49" fillId="0" borderId="46" xfId="73" applyNumberFormat="1" applyFont="1" applyBorder="1" applyAlignment="1" applyProtection="1">
      <alignment horizontal="left" vertical="center" wrapText="1" indent="4"/>
    </xf>
    <xf numFmtId="172" fontId="49" fillId="0" borderId="68" xfId="73" applyNumberFormat="1" applyFont="1" applyBorder="1" applyAlignment="1" applyProtection="1">
      <alignment horizontal="left" vertical="center" wrapText="1" indent="4"/>
    </xf>
    <xf numFmtId="172" fontId="72" fillId="0" borderId="62" xfId="73" applyNumberFormat="1" applyFont="1" applyBorder="1" applyAlignment="1" applyProtection="1">
      <alignment horizontal="center" vertical="center" wrapText="1"/>
    </xf>
    <xf numFmtId="172" fontId="49" fillId="0" borderId="49" xfId="73" applyNumberFormat="1" applyFont="1" applyBorder="1" applyAlignment="1" applyProtection="1">
      <alignment horizontal="left" vertical="center" wrapText="1" indent="4"/>
    </xf>
    <xf numFmtId="172" fontId="72" fillId="0" borderId="25" xfId="73" applyNumberFormat="1" applyFont="1" applyBorder="1" applyAlignment="1" applyProtection="1">
      <alignment horizontal="center" vertical="center" wrapText="1"/>
    </xf>
    <xf numFmtId="0" fontId="49" fillId="0" borderId="28" xfId="73" applyFont="1" applyBorder="1" applyAlignment="1" applyProtection="1">
      <alignment horizontal="center" vertical="center" wrapText="1"/>
    </xf>
    <xf numFmtId="0" fontId="75" fillId="0" borderId="0" xfId="84" applyFont="1" applyProtection="1"/>
    <xf numFmtId="0" fontId="76" fillId="0" borderId="0" xfId="84" applyFont="1" applyProtection="1"/>
    <xf numFmtId="0" fontId="74" fillId="32" borderId="35" xfId="84" applyFont="1" applyFill="1" applyBorder="1" applyAlignment="1" applyProtection="1">
      <alignment vertical="center"/>
    </xf>
    <xf numFmtId="0" fontId="74" fillId="32" borderId="35" xfId="84" applyFont="1" applyFill="1" applyBorder="1" applyAlignment="1" applyProtection="1">
      <alignment horizontal="center" vertical="center"/>
    </xf>
    <xf numFmtId="0" fontId="77" fillId="31" borderId="1" xfId="84" applyFont="1" applyFill="1" applyBorder="1" applyAlignment="1" applyProtection="1">
      <alignment horizontal="center" vertical="center"/>
    </xf>
    <xf numFmtId="0" fontId="30" fillId="0" borderId="0" xfId="0" applyFont="1" applyProtection="1"/>
    <xf numFmtId="0" fontId="44" fillId="0" borderId="25" xfId="0" applyFont="1" applyBorder="1" applyProtection="1"/>
    <xf numFmtId="14" fontId="49" fillId="0" borderId="28" xfId="0" applyNumberFormat="1" applyFont="1" applyBorder="1" applyAlignment="1" applyProtection="1">
      <alignment horizontal="center"/>
    </xf>
    <xf numFmtId="0" fontId="44" fillId="0" borderId="47" xfId="0" applyFont="1" applyBorder="1" applyAlignment="1" applyProtection="1">
      <alignment horizontal="left" indent="1"/>
    </xf>
    <xf numFmtId="0" fontId="44" fillId="0" borderId="46" xfId="0" applyFont="1" applyBorder="1" applyAlignment="1" applyProtection="1">
      <alignment horizontal="left" indent="1"/>
    </xf>
    <xf numFmtId="0" fontId="44" fillId="0" borderId="68" xfId="0" applyFont="1" applyBorder="1" applyAlignment="1" applyProtection="1">
      <alignment horizontal="left" indent="1"/>
    </xf>
    <xf numFmtId="0" fontId="30" fillId="0" borderId="0" xfId="0" applyFont="1" applyBorder="1" applyProtection="1"/>
    <xf numFmtId="0" fontId="44" fillId="0" borderId="47" xfId="0" applyFont="1" applyBorder="1" applyAlignment="1" applyProtection="1">
      <alignment horizontal="left" wrapText="1"/>
    </xf>
    <xf numFmtId="0" fontId="45" fillId="0" borderId="47" xfId="0" applyFont="1" applyBorder="1" applyAlignment="1" applyProtection="1">
      <alignment horizontal="left" wrapText="1" indent="1"/>
    </xf>
    <xf numFmtId="0" fontId="44" fillId="25" borderId="25" xfId="0" applyFont="1" applyFill="1" applyBorder="1" applyAlignment="1" applyProtection="1">
      <alignment horizontal="center" vertical="center"/>
    </xf>
    <xf numFmtId="0" fontId="44" fillId="0" borderId="0" xfId="0" applyFont="1" applyBorder="1" applyAlignment="1" applyProtection="1">
      <alignment horizontal="left" indent="1"/>
    </xf>
    <xf numFmtId="3" fontId="30" fillId="0" borderId="48" xfId="0" applyNumberFormat="1" applyFont="1" applyBorder="1" applyProtection="1"/>
    <xf numFmtId="3" fontId="49" fillId="25" borderId="25" xfId="0" applyNumberFormat="1" applyFont="1" applyFill="1" applyBorder="1" applyAlignment="1" applyProtection="1">
      <alignment horizontal="center" vertical="center"/>
    </xf>
    <xf numFmtId="3" fontId="49" fillId="25" borderId="28" xfId="0" applyNumberFormat="1" applyFont="1" applyFill="1" applyBorder="1" applyAlignment="1" applyProtection="1">
      <alignment horizontal="center" vertical="center"/>
    </xf>
    <xf numFmtId="0" fontId="59" fillId="0" borderId="0" xfId="75" applyProtection="1"/>
    <xf numFmtId="0" fontId="43" fillId="0" borderId="0" xfId="0" applyFont="1" applyAlignment="1" applyProtection="1">
      <alignment horizontal="right"/>
    </xf>
    <xf numFmtId="0" fontId="57" fillId="0" borderId="0" xfId="0" applyFont="1" applyFill="1" applyAlignment="1" applyProtection="1"/>
    <xf numFmtId="0" fontId="10" fillId="0" borderId="20" xfId="75" applyFont="1" applyBorder="1" applyAlignment="1" applyProtection="1">
      <alignment horizontal="center" vertical="center" wrapText="1"/>
    </xf>
    <xf numFmtId="0" fontId="10" fillId="0" borderId="39" xfId="75" applyFont="1" applyBorder="1" applyAlignment="1" applyProtection="1">
      <alignment horizontal="center" vertical="center" wrapText="1"/>
    </xf>
    <xf numFmtId="0" fontId="10" fillId="0" borderId="40" xfId="75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43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53" fillId="0" borderId="0" xfId="0" applyFont="1" applyProtection="1"/>
    <xf numFmtId="0" fontId="53" fillId="0" borderId="0" xfId="0" applyFont="1" applyAlignment="1" applyProtection="1">
      <alignment horizontal="center" vertical="center"/>
    </xf>
    <xf numFmtId="0" fontId="0" fillId="0" borderId="45" xfId="0" applyBorder="1" applyAlignment="1" applyProtection="1">
      <alignment wrapText="1"/>
    </xf>
    <xf numFmtId="14" fontId="10" fillId="0" borderId="25" xfId="0" applyNumberFormat="1" applyFont="1" applyBorder="1" applyAlignment="1" applyProtection="1">
      <alignment horizontal="center" vertical="center" wrapText="1"/>
    </xf>
    <xf numFmtId="14" fontId="10" fillId="0" borderId="28" xfId="0" applyNumberFormat="1" applyFont="1" applyBorder="1" applyAlignment="1" applyProtection="1">
      <alignment horizontal="center" vertical="center" wrapText="1"/>
    </xf>
    <xf numFmtId="0" fontId="9" fillId="0" borderId="46" xfId="0" applyFont="1" applyBorder="1" applyAlignment="1" applyProtection="1">
      <alignment vertical="center" wrapText="1"/>
    </xf>
    <xf numFmtId="0" fontId="0" fillId="0" borderId="47" xfId="0" applyBorder="1" applyAlignment="1" applyProtection="1">
      <alignment horizontal="center" vertical="center"/>
    </xf>
    <xf numFmtId="0" fontId="8" fillId="0" borderId="46" xfId="0" applyFont="1" applyBorder="1" applyAlignment="1" applyProtection="1">
      <alignment vertical="center" wrapText="1"/>
    </xf>
    <xf numFmtId="0" fontId="0" fillId="0" borderId="46" xfId="0" applyBorder="1" applyAlignment="1" applyProtection="1">
      <alignment horizontal="center" vertical="center"/>
    </xf>
    <xf numFmtId="0" fontId="8" fillId="0" borderId="46" xfId="0" applyFont="1" applyFill="1" applyBorder="1" applyAlignment="1" applyProtection="1">
      <alignment horizontal="left" vertical="center" wrapText="1" indent="1"/>
    </xf>
    <xf numFmtId="0" fontId="8" fillId="0" borderId="46" xfId="0" applyFont="1" applyFill="1" applyBorder="1" applyAlignment="1" applyProtection="1">
      <alignment vertical="center" wrapText="1"/>
    </xf>
    <xf numFmtId="0" fontId="8" fillId="24" borderId="46" xfId="0" applyFont="1" applyFill="1" applyBorder="1" applyAlignment="1" applyProtection="1">
      <alignment vertical="center" wrapText="1"/>
    </xf>
    <xf numFmtId="0" fontId="0" fillId="0" borderId="49" xfId="0" applyBorder="1" applyAlignment="1" applyProtection="1">
      <alignment horizontal="center" vertical="center"/>
    </xf>
    <xf numFmtId="0" fontId="8" fillId="0" borderId="49" xfId="0" applyFont="1" applyBorder="1" applyAlignment="1" applyProtection="1">
      <alignment vertical="center" wrapText="1"/>
    </xf>
    <xf numFmtId="0" fontId="8" fillId="0" borderId="68" xfId="0" applyFont="1" applyBorder="1" applyAlignment="1" applyProtection="1">
      <alignment vertical="center" wrapText="1"/>
    </xf>
    <xf numFmtId="0" fontId="0" fillId="0" borderId="68" xfId="0" applyBorder="1" applyAlignment="1" applyProtection="1">
      <alignment horizontal="center" vertical="center"/>
    </xf>
    <xf numFmtId="3" fontId="0" fillId="30" borderId="47" xfId="74" applyNumberFormat="1" applyFont="1" applyFill="1" applyBorder="1" applyProtection="1"/>
    <xf numFmtId="0" fontId="0" fillId="0" borderId="0" xfId="0" applyFill="1" applyProtection="1"/>
    <xf numFmtId="0" fontId="43" fillId="0" borderId="0" xfId="0" applyFont="1" applyFill="1" applyProtection="1"/>
    <xf numFmtId="0" fontId="11" fillId="0" borderId="0" xfId="0" applyFont="1" applyAlignment="1" applyProtection="1">
      <alignment horizontal="left"/>
    </xf>
    <xf numFmtId="0" fontId="44" fillId="0" borderId="13" xfId="0" applyFont="1" applyBorder="1" applyProtection="1"/>
    <xf numFmtId="0" fontId="44" fillId="0" borderId="55" xfId="0" applyFont="1" applyFill="1" applyBorder="1" applyAlignment="1" applyProtection="1">
      <alignment horizontal="center" vertical="center"/>
    </xf>
    <xf numFmtId="14" fontId="10" fillId="0" borderId="15" xfId="0" applyNumberFormat="1" applyFont="1" applyBorder="1" applyAlignment="1" applyProtection="1">
      <alignment horizontal="center" vertical="center" wrapText="1"/>
    </xf>
    <xf numFmtId="14" fontId="10" fillId="0" borderId="27" xfId="0" applyNumberFormat="1" applyFont="1" applyBorder="1" applyAlignment="1" applyProtection="1">
      <alignment horizontal="center" vertical="center" wrapText="1"/>
    </xf>
    <xf numFmtId="0" fontId="44" fillId="0" borderId="61" xfId="0" applyFont="1" applyBorder="1" applyProtection="1"/>
    <xf numFmtId="0" fontId="45" fillId="0" borderId="25" xfId="0" applyFont="1" applyFill="1" applyBorder="1" applyAlignment="1" applyProtection="1">
      <alignment horizontal="center" vertical="center"/>
    </xf>
    <xf numFmtId="0" fontId="44" fillId="0" borderId="20" xfId="0" applyFont="1" applyFill="1" applyBorder="1" applyAlignment="1" applyProtection="1">
      <alignment horizontal="left" vertical="center" wrapText="1"/>
    </xf>
    <xf numFmtId="0" fontId="45" fillId="0" borderId="17" xfId="0" applyFont="1" applyFill="1" applyBorder="1" applyAlignment="1" applyProtection="1">
      <alignment horizontal="center" vertical="center" wrapText="1"/>
    </xf>
    <xf numFmtId="0" fontId="45" fillId="0" borderId="18" xfId="0" applyFont="1" applyFill="1" applyBorder="1" applyAlignment="1" applyProtection="1">
      <alignment horizontal="left" vertical="center" wrapText="1"/>
    </xf>
    <xf numFmtId="0" fontId="45" fillId="0" borderId="19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 wrapText="1"/>
    </xf>
    <xf numFmtId="0" fontId="45" fillId="0" borderId="19" xfId="0" applyFont="1" applyFill="1" applyBorder="1" applyAlignment="1" applyProtection="1">
      <alignment horizontal="center" vertical="center" wrapText="1"/>
    </xf>
    <xf numFmtId="0" fontId="45" fillId="0" borderId="21" xfId="0" applyFont="1" applyFill="1" applyBorder="1" applyAlignment="1" applyProtection="1">
      <alignment horizontal="left" vertical="center" wrapText="1"/>
    </xf>
    <xf numFmtId="0" fontId="45" fillId="0" borderId="23" xfId="0" applyFont="1" applyFill="1" applyBorder="1" applyAlignment="1" applyProtection="1">
      <alignment horizontal="center" vertical="center"/>
    </xf>
    <xf numFmtId="0" fontId="45" fillId="26" borderId="25" xfId="0" applyFont="1" applyFill="1" applyBorder="1" applyAlignment="1" applyProtection="1">
      <alignment horizontal="left" vertical="center" wrapText="1"/>
    </xf>
    <xf numFmtId="0" fontId="45" fillId="26" borderId="27" xfId="0" applyFont="1" applyFill="1" applyBorder="1" applyAlignment="1" applyProtection="1">
      <alignment horizontal="center" vertical="center" wrapText="1"/>
    </xf>
    <xf numFmtId="0" fontId="44" fillId="0" borderId="20" xfId="0" applyFont="1" applyBorder="1" applyAlignment="1" applyProtection="1">
      <alignment horizontal="left" vertical="center" wrapText="1"/>
    </xf>
    <xf numFmtId="0" fontId="45" fillId="0" borderId="40" xfId="0" applyFont="1" applyFill="1" applyBorder="1" applyAlignment="1" applyProtection="1">
      <alignment horizontal="center" vertical="center"/>
    </xf>
    <xf numFmtId="0" fontId="44" fillId="0" borderId="16" xfId="0" applyFont="1" applyBorder="1" applyAlignment="1" applyProtection="1">
      <alignment horizontal="left" vertical="center" wrapText="1"/>
    </xf>
    <xf numFmtId="0" fontId="45" fillId="0" borderId="17" xfId="0" applyFont="1" applyFill="1" applyBorder="1" applyAlignment="1" applyProtection="1">
      <alignment horizontal="center" vertical="center"/>
    </xf>
    <xf numFmtId="0" fontId="44" fillId="0" borderId="18" xfId="0" applyFont="1" applyBorder="1" applyAlignment="1" applyProtection="1">
      <alignment horizontal="left" vertical="center" wrapText="1"/>
    </xf>
    <xf numFmtId="0" fontId="45" fillId="0" borderId="23" xfId="0" applyFont="1" applyFill="1" applyBorder="1" applyAlignment="1" applyProtection="1">
      <alignment horizontal="center" vertical="center" wrapText="1"/>
    </xf>
    <xf numFmtId="0" fontId="45" fillId="0" borderId="40" xfId="0" applyFont="1" applyFill="1" applyBorder="1" applyAlignment="1" applyProtection="1">
      <alignment horizontal="center" vertical="center" wrapText="1"/>
    </xf>
    <xf numFmtId="0" fontId="44" fillId="0" borderId="21" xfId="0" applyFont="1" applyFill="1" applyBorder="1" applyAlignment="1" applyProtection="1">
      <alignment horizontal="left" vertical="center" wrapText="1"/>
    </xf>
    <xf numFmtId="0" fontId="12" fillId="0" borderId="19" xfId="0" applyFont="1" applyFill="1" applyBorder="1" applyAlignment="1" applyProtection="1">
      <alignment horizontal="center" vertical="center"/>
    </xf>
    <xf numFmtId="0" fontId="12" fillId="0" borderId="23" xfId="0" applyFont="1" applyFill="1" applyBorder="1" applyAlignment="1" applyProtection="1">
      <alignment horizontal="center" vertical="center"/>
    </xf>
    <xf numFmtId="3" fontId="56" fillId="0" borderId="51" xfId="0" applyNumberFormat="1" applyFont="1" applyBorder="1" applyAlignment="1" applyProtection="1">
      <alignment horizontal="right" vertical="center"/>
    </xf>
    <xf numFmtId="3" fontId="56" fillId="0" borderId="65" xfId="0" applyNumberFormat="1" applyFont="1" applyBorder="1" applyAlignment="1" applyProtection="1">
      <alignment horizontal="right" vertical="center"/>
    </xf>
    <xf numFmtId="3" fontId="56" fillId="0" borderId="66" xfId="0" applyNumberFormat="1" applyFont="1" applyBorder="1" applyAlignment="1" applyProtection="1">
      <alignment horizontal="right" vertical="center"/>
    </xf>
    <xf numFmtId="3" fontId="30" fillId="0" borderId="0" xfId="0" applyNumberFormat="1" applyFont="1" applyProtection="1"/>
    <xf numFmtId="3" fontId="30" fillId="0" borderId="0" xfId="0" applyNumberFormat="1" applyFont="1" applyAlignment="1" applyProtection="1">
      <alignment horizontal="center"/>
    </xf>
    <xf numFmtId="3" fontId="58" fillId="0" borderId="0" xfId="0" applyNumberFormat="1" applyFont="1" applyAlignment="1" applyProtection="1">
      <alignment horizontal="left"/>
    </xf>
    <xf numFmtId="3" fontId="49" fillId="0" borderId="0" xfId="0" applyNumberFormat="1" applyFont="1" applyFill="1" applyAlignment="1" applyProtection="1">
      <alignment horizontal="left"/>
    </xf>
    <xf numFmtId="3" fontId="49" fillId="0" borderId="0" xfId="0" applyNumberFormat="1" applyFont="1" applyProtection="1"/>
    <xf numFmtId="3" fontId="55" fillId="0" borderId="0" xfId="0" applyNumberFormat="1" applyFont="1" applyProtection="1"/>
    <xf numFmtId="3" fontId="49" fillId="0" borderId="0" xfId="0" applyNumberFormat="1" applyFont="1" applyAlignment="1" applyProtection="1">
      <alignment horizontal="center"/>
    </xf>
    <xf numFmtId="3" fontId="58" fillId="0" borderId="0" xfId="0" applyNumberFormat="1" applyFont="1" applyBorder="1" applyAlignment="1" applyProtection="1"/>
    <xf numFmtId="3" fontId="49" fillId="0" borderId="0" xfId="0" applyNumberFormat="1" applyFont="1" applyBorder="1" applyAlignment="1" applyProtection="1"/>
    <xf numFmtId="3" fontId="30" fillId="0" borderId="0" xfId="0" applyNumberFormat="1" applyFont="1" applyBorder="1" applyProtection="1"/>
    <xf numFmtId="3" fontId="49" fillId="0" borderId="28" xfId="0" applyNumberFormat="1" applyFont="1" applyBorder="1" applyAlignment="1" applyProtection="1">
      <alignment horizontal="center" vertical="center" wrapText="1"/>
    </xf>
    <xf numFmtId="3" fontId="49" fillId="0" borderId="26" xfId="0" applyNumberFormat="1" applyFont="1" applyBorder="1" applyAlignment="1" applyProtection="1">
      <alignment horizontal="center" textRotation="90" wrapText="1"/>
    </xf>
    <xf numFmtId="3" fontId="49" fillId="0" borderId="13" xfId="0" applyNumberFormat="1" applyFont="1" applyBorder="1" applyAlignment="1" applyProtection="1">
      <alignment horizontal="center" textRotation="90" wrapText="1"/>
    </xf>
    <xf numFmtId="3" fontId="49" fillId="0" borderId="14" xfId="0" applyNumberFormat="1" applyFont="1" applyBorder="1" applyAlignment="1" applyProtection="1">
      <alignment horizontal="center" textRotation="90" wrapText="1"/>
    </xf>
    <xf numFmtId="3" fontId="49" fillId="0" borderId="15" xfId="0" applyNumberFormat="1" applyFont="1" applyFill="1" applyBorder="1" applyAlignment="1" applyProtection="1">
      <alignment horizontal="center" textRotation="90" wrapText="1"/>
    </xf>
    <xf numFmtId="3" fontId="49" fillId="33" borderId="28" xfId="0" applyNumberFormat="1" applyFont="1" applyFill="1" applyBorder="1" applyAlignment="1" applyProtection="1">
      <alignment horizontal="left" vertical="center" wrapText="1"/>
    </xf>
    <xf numFmtId="3" fontId="49" fillId="33" borderId="25" xfId="0" applyNumberFormat="1" applyFont="1" applyFill="1" applyBorder="1" applyAlignment="1" applyProtection="1">
      <alignment horizontal="center" vertical="center" textRotation="90" wrapText="1"/>
    </xf>
    <xf numFmtId="3" fontId="30" fillId="33" borderId="13" xfId="0" applyNumberFormat="1" applyFont="1" applyFill="1" applyBorder="1" applyAlignment="1" applyProtection="1">
      <alignment horizontal="right" vertical="center"/>
    </xf>
    <xf numFmtId="3" fontId="49" fillId="33" borderId="14" xfId="0" applyNumberFormat="1" applyFont="1" applyFill="1" applyBorder="1" applyAlignment="1" applyProtection="1">
      <alignment horizontal="right" vertical="center"/>
    </xf>
    <xf numFmtId="3" fontId="49" fillId="33" borderId="38" xfId="0" applyNumberFormat="1" applyFont="1" applyFill="1" applyBorder="1" applyAlignment="1" applyProtection="1">
      <alignment horizontal="right" vertical="center"/>
    </xf>
    <xf numFmtId="3" fontId="49" fillId="33" borderId="15" xfId="0" applyNumberFormat="1" applyFont="1" applyFill="1" applyBorder="1" applyAlignment="1" applyProtection="1">
      <alignment horizontal="right" vertical="center"/>
    </xf>
    <xf numFmtId="3" fontId="49" fillId="0" borderId="48" xfId="0" applyNumberFormat="1" applyFont="1" applyBorder="1" applyAlignment="1" applyProtection="1">
      <alignment horizontal="left" vertical="center" wrapText="1"/>
    </xf>
    <xf numFmtId="3" fontId="49" fillId="27" borderId="47" xfId="0" applyNumberFormat="1" applyFont="1" applyFill="1" applyBorder="1" applyAlignment="1" applyProtection="1">
      <alignment horizontal="center" vertical="center" textRotation="90" wrapText="1"/>
    </xf>
    <xf numFmtId="3" fontId="30" fillId="27" borderId="16" xfId="0" applyNumberFormat="1" applyFont="1" applyFill="1" applyBorder="1" applyAlignment="1" applyProtection="1">
      <alignment horizontal="right" vertical="center"/>
    </xf>
    <xf numFmtId="3" fontId="49" fillId="27" borderId="2" xfId="0" applyNumberFormat="1" applyFont="1" applyFill="1" applyBorder="1" applyAlignment="1" applyProtection="1">
      <alignment horizontal="right" vertical="center"/>
    </xf>
    <xf numFmtId="3" fontId="49" fillId="27" borderId="17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indent="1"/>
    </xf>
    <xf numFmtId="3" fontId="30" fillId="27" borderId="46" xfId="0" applyNumberFormat="1" applyFont="1" applyFill="1" applyBorder="1" applyAlignment="1" applyProtection="1">
      <alignment horizontal="center" vertical="center"/>
    </xf>
    <xf numFmtId="3" fontId="30" fillId="27" borderId="18" xfId="0" applyNumberFormat="1" applyFont="1" applyFill="1" applyBorder="1" applyAlignment="1" applyProtection="1">
      <alignment horizontal="right" vertical="center"/>
    </xf>
    <xf numFmtId="3" fontId="49" fillId="27" borderId="1" xfId="0" applyNumberFormat="1" applyFont="1" applyFill="1" applyBorder="1" applyAlignment="1" applyProtection="1">
      <alignment horizontal="right" vertical="center"/>
    </xf>
    <xf numFmtId="3" fontId="49" fillId="27" borderId="19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indent="2"/>
    </xf>
    <xf numFmtId="3" fontId="30" fillId="0" borderId="31" xfId="0" applyNumberFormat="1" applyFont="1" applyBorder="1" applyAlignment="1" applyProtection="1">
      <alignment horizontal="right"/>
    </xf>
    <xf numFmtId="3" fontId="30" fillId="0" borderId="46" xfId="0" applyNumberFormat="1" applyFont="1" applyBorder="1" applyAlignment="1" applyProtection="1">
      <alignment horizontal="center" vertical="center"/>
    </xf>
    <xf numFmtId="3" fontId="49" fillId="0" borderId="50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center" vertical="center"/>
    </xf>
    <xf numFmtId="3" fontId="49" fillId="0" borderId="31" xfId="0" applyNumberFormat="1" applyFont="1" applyBorder="1" applyAlignment="1" applyProtection="1">
      <alignment horizontal="left" wrapText="1" indent="2"/>
    </xf>
    <xf numFmtId="3" fontId="30" fillId="0" borderId="46" xfId="0" applyNumberFormat="1" applyFont="1" applyFill="1" applyBorder="1" applyAlignment="1" applyProtection="1">
      <alignment horizontal="center" vertical="center"/>
    </xf>
    <xf numFmtId="3" fontId="49" fillId="0" borderId="31" xfId="0" applyNumberFormat="1" applyFont="1" applyBorder="1" applyAlignment="1" applyProtection="1">
      <alignment horizontal="left" wrapText="1" indent="1"/>
    </xf>
    <xf numFmtId="3" fontId="30" fillId="28" borderId="0" xfId="0" applyNumberFormat="1" applyFont="1" applyFill="1" applyBorder="1" applyAlignment="1" applyProtection="1">
      <alignment horizontal="left" vertical="center" indent="3"/>
    </xf>
    <xf numFmtId="3" fontId="30" fillId="28" borderId="0" xfId="0" applyNumberFormat="1" applyFont="1" applyFill="1" applyBorder="1" applyAlignment="1" applyProtection="1">
      <alignment horizontal="center" vertical="center"/>
    </xf>
    <xf numFmtId="3" fontId="49" fillId="0" borderId="24" xfId="0" applyNumberFormat="1" applyFont="1" applyBorder="1" applyAlignment="1" applyProtection="1">
      <alignment horizontal="left" vertical="center" wrapText="1"/>
    </xf>
    <xf numFmtId="3" fontId="30" fillId="27" borderId="24" xfId="0" applyNumberFormat="1" applyFont="1" applyFill="1" applyBorder="1" applyAlignment="1" applyProtection="1">
      <alignment horizontal="center" vertical="center"/>
    </xf>
    <xf numFmtId="3" fontId="30" fillId="27" borderId="31" xfId="0" applyNumberFormat="1" applyFont="1" applyFill="1" applyBorder="1" applyAlignment="1" applyProtection="1">
      <alignment horizontal="center" vertical="center"/>
    </xf>
    <xf numFmtId="3" fontId="30" fillId="0" borderId="31" xfId="0" applyNumberFormat="1" applyFont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right"/>
    </xf>
    <xf numFmtId="3" fontId="30" fillId="28" borderId="0" xfId="0" applyNumberFormat="1" applyFont="1" applyFill="1" applyBorder="1" applyAlignment="1" applyProtection="1">
      <alignment horizontal="center"/>
    </xf>
    <xf numFmtId="3" fontId="30" fillId="27" borderId="24" xfId="0" applyNumberFormat="1" applyFont="1" applyFill="1" applyBorder="1" applyAlignment="1" applyProtection="1">
      <alignment horizontal="center"/>
    </xf>
    <xf numFmtId="3" fontId="30" fillId="0" borderId="31" xfId="0" applyNumberFormat="1" applyFont="1" applyBorder="1" applyAlignment="1" applyProtection="1">
      <alignment horizontal="center" vertical="top" wrapText="1"/>
    </xf>
    <xf numFmtId="3" fontId="30" fillId="0" borderId="31" xfId="0" applyNumberFormat="1" applyFont="1" applyBorder="1" applyAlignment="1" applyProtection="1">
      <alignment horizontal="center"/>
    </xf>
    <xf numFmtId="3" fontId="30" fillId="27" borderId="31" xfId="0" applyNumberFormat="1" applyFont="1" applyFill="1" applyBorder="1" applyAlignment="1" applyProtection="1">
      <alignment horizontal="center"/>
    </xf>
    <xf numFmtId="3" fontId="30" fillId="0" borderId="31" xfId="0" applyNumberFormat="1" applyFont="1" applyBorder="1" applyAlignment="1" applyProtection="1">
      <alignment horizontal="left" indent="2"/>
    </xf>
    <xf numFmtId="3" fontId="48" fillId="0" borderId="31" xfId="82" applyNumberFormat="1" applyFont="1" applyFill="1" applyBorder="1" applyAlignment="1" applyProtection="1">
      <alignment horizontal="right"/>
    </xf>
    <xf numFmtId="3" fontId="30" fillId="0" borderId="31" xfId="0" applyNumberFormat="1" applyFont="1" applyFill="1" applyBorder="1" applyAlignment="1" applyProtection="1">
      <alignment horizontal="center" vertical="center"/>
    </xf>
    <xf numFmtId="3" fontId="30" fillId="0" borderId="31" xfId="0" applyNumberFormat="1" applyFont="1" applyBorder="1" applyAlignment="1" applyProtection="1">
      <alignment horizontal="left" wrapText="1" indent="2"/>
    </xf>
    <xf numFmtId="3" fontId="30" fillId="0" borderId="50" xfId="0" applyNumberFormat="1" applyFont="1" applyBorder="1" applyAlignment="1" applyProtection="1">
      <alignment horizontal="left" indent="2"/>
    </xf>
    <xf numFmtId="3" fontId="30" fillId="0" borderId="50" xfId="0" applyNumberFormat="1" applyFont="1" applyFill="1" applyBorder="1" applyAlignment="1" applyProtection="1">
      <alignment horizontal="center"/>
    </xf>
    <xf numFmtId="3" fontId="49" fillId="0" borderId="25" xfId="0" applyNumberFormat="1" applyFont="1" applyBorder="1" applyAlignment="1" applyProtection="1">
      <alignment horizontal="left" vertical="center" wrapText="1"/>
    </xf>
    <xf numFmtId="3" fontId="49" fillId="0" borderId="47" xfId="0" applyNumberFormat="1" applyFont="1" applyBorder="1" applyAlignment="1" applyProtection="1">
      <alignment horizontal="left"/>
    </xf>
    <xf numFmtId="3" fontId="49" fillId="0" borderId="46" xfId="0" applyNumberFormat="1" applyFont="1" applyBorder="1" applyAlignment="1" applyProtection="1">
      <alignment horizontal="left"/>
    </xf>
    <xf numFmtId="3" fontId="49" fillId="0" borderId="46" xfId="0" applyNumberFormat="1" applyFont="1" applyBorder="1" applyAlignment="1" applyProtection="1">
      <alignment horizontal="left" wrapText="1"/>
    </xf>
    <xf numFmtId="3" fontId="30" fillId="0" borderId="46" xfId="0" applyNumberFormat="1" applyFont="1" applyBorder="1" applyAlignment="1" applyProtection="1">
      <alignment horizontal="left" wrapText="1" indent="1"/>
    </xf>
    <xf numFmtId="3" fontId="30" fillId="0" borderId="46" xfId="0" applyNumberFormat="1" applyFont="1" applyBorder="1" applyAlignment="1" applyProtection="1">
      <alignment horizontal="left" wrapText="1" indent="2"/>
    </xf>
    <xf numFmtId="3" fontId="49" fillId="0" borderId="68" xfId="0" applyNumberFormat="1" applyFont="1" applyBorder="1" applyAlignment="1" applyProtection="1">
      <alignment horizontal="left"/>
    </xf>
    <xf numFmtId="14" fontId="49" fillId="0" borderId="28" xfId="0" applyNumberFormat="1" applyFont="1" applyBorder="1" applyAlignment="1" applyProtection="1">
      <alignment horizontal="center" vertical="center"/>
    </xf>
    <xf numFmtId="3" fontId="49" fillId="27" borderId="58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vertical="center"/>
    </xf>
    <xf numFmtId="3" fontId="30" fillId="0" borderId="31" xfId="0" applyNumberFormat="1" applyFont="1" applyBorder="1" applyAlignment="1" applyProtection="1">
      <alignment vertical="center"/>
    </xf>
    <xf numFmtId="3" fontId="49" fillId="27" borderId="18" xfId="0" applyNumberFormat="1" applyFont="1" applyFill="1" applyBorder="1" applyAlignment="1" applyProtection="1">
      <alignment horizontal="right" vertical="center"/>
    </xf>
    <xf numFmtId="3" fontId="30" fillId="0" borderId="0" xfId="0" applyNumberFormat="1" applyFont="1" applyFill="1" applyAlignment="1" applyProtection="1">
      <alignment vertical="center"/>
    </xf>
    <xf numFmtId="3" fontId="30" fillId="27" borderId="20" xfId="0" applyNumberFormat="1" applyFont="1" applyFill="1" applyBorder="1" applyAlignment="1" applyProtection="1">
      <alignment horizontal="center"/>
    </xf>
    <xf numFmtId="3" fontId="49" fillId="27" borderId="39" xfId="0" applyNumberFormat="1" applyFont="1" applyFill="1" applyBorder="1" applyAlignment="1" applyProtection="1">
      <alignment horizontal="right"/>
    </xf>
    <xf numFmtId="3" fontId="49" fillId="27" borderId="40" xfId="0" applyNumberFormat="1" applyFont="1" applyFill="1" applyBorder="1" applyAlignment="1" applyProtection="1">
      <alignment horizontal="right" vertical="center"/>
    </xf>
    <xf numFmtId="3" fontId="30" fillId="27" borderId="21" xfId="0" applyNumberFormat="1" applyFont="1" applyFill="1" applyBorder="1" applyAlignment="1" applyProtection="1">
      <alignment horizontal="right" vertical="center"/>
    </xf>
    <xf numFmtId="3" fontId="30" fillId="27" borderId="22" xfId="0" applyNumberFormat="1" applyFont="1" applyFill="1" applyBorder="1" applyAlignment="1" applyProtection="1">
      <alignment horizontal="right" vertical="center"/>
    </xf>
    <xf numFmtId="3" fontId="49" fillId="27" borderId="40" xfId="0" applyNumberFormat="1" applyFont="1" applyFill="1" applyBorder="1" applyAlignment="1" applyProtection="1">
      <alignment horizontal="right"/>
    </xf>
    <xf numFmtId="3" fontId="30" fillId="28" borderId="0" xfId="0" applyNumberFormat="1" applyFont="1" applyFill="1" applyBorder="1" applyAlignment="1" applyProtection="1">
      <alignment horizontal="right" vertical="center"/>
    </xf>
    <xf numFmtId="3" fontId="49" fillId="28" borderId="0" xfId="0" applyNumberFormat="1" applyFont="1" applyFill="1" applyBorder="1" applyAlignment="1" applyProtection="1">
      <alignment horizontal="right" vertical="center"/>
    </xf>
    <xf numFmtId="3" fontId="30" fillId="0" borderId="19" xfId="0" applyNumberFormat="1" applyFont="1" applyBorder="1" applyAlignment="1" applyProtection="1">
      <alignment horizontal="right" vertical="center"/>
    </xf>
    <xf numFmtId="3" fontId="30" fillId="0" borderId="23" xfId="0" applyNumberFormat="1" applyFont="1" applyBorder="1" applyAlignment="1" applyProtection="1">
      <alignment horizontal="right" vertical="center"/>
    </xf>
    <xf numFmtId="3" fontId="49" fillId="0" borderId="19" xfId="0" applyNumberFormat="1" applyFont="1" applyBorder="1" applyAlignment="1" applyProtection="1">
      <alignment horizontal="right" vertical="center"/>
    </xf>
    <xf numFmtId="3" fontId="30" fillId="0" borderId="19" xfId="0" applyNumberFormat="1" applyFont="1" applyFill="1" applyBorder="1" applyAlignment="1" applyProtection="1">
      <alignment horizontal="right" vertical="center"/>
    </xf>
    <xf numFmtId="3" fontId="49" fillId="0" borderId="23" xfId="0" applyNumberFormat="1" applyFont="1" applyFill="1" applyBorder="1" applyAlignment="1" applyProtection="1">
      <alignment horizontal="right" vertical="center"/>
    </xf>
    <xf numFmtId="3" fontId="49" fillId="28" borderId="52" xfId="0" applyNumberFormat="1" applyFont="1" applyFill="1" applyBorder="1" applyAlignment="1" applyProtection="1">
      <alignment horizontal="right"/>
    </xf>
    <xf numFmtId="3" fontId="30" fillId="0" borderId="31" xfId="0" applyNumberFormat="1" applyFont="1" applyFill="1" applyBorder="1" applyAlignment="1" applyProtection="1">
      <alignment horizontal="left" vertical="center" indent="3"/>
    </xf>
    <xf numFmtId="3" fontId="30" fillId="0" borderId="33" xfId="0" applyNumberFormat="1" applyFont="1" applyBorder="1" applyAlignment="1" applyProtection="1">
      <alignment horizontal="center" vertical="center"/>
    </xf>
    <xf numFmtId="3" fontId="49" fillId="0" borderId="61" xfId="0" applyNumberFormat="1" applyFont="1" applyBorder="1" applyAlignment="1" applyProtection="1">
      <alignment horizontal="left" vertical="center" wrapText="1"/>
    </xf>
    <xf numFmtId="3" fontId="49" fillId="0" borderId="20" xfId="0" applyNumberFormat="1" applyFont="1" applyBorder="1" applyAlignment="1" applyProtection="1">
      <alignment horizontal="left"/>
    </xf>
    <xf numFmtId="3" fontId="49" fillId="0" borderId="18" xfId="0" applyNumberFormat="1" applyFont="1" applyBorder="1" applyAlignment="1" applyProtection="1">
      <alignment horizontal="left"/>
    </xf>
    <xf numFmtId="3" fontId="49" fillId="0" borderId="18" xfId="0" applyNumberFormat="1" applyFont="1" applyBorder="1" applyAlignment="1" applyProtection="1">
      <alignment horizontal="left" wrapText="1"/>
    </xf>
    <xf numFmtId="3" fontId="30" fillId="0" borderId="18" xfId="0" applyNumberFormat="1" applyFont="1" applyBorder="1" applyAlignment="1" applyProtection="1">
      <alignment horizontal="left" wrapText="1" indent="1"/>
    </xf>
    <xf numFmtId="3" fontId="30" fillId="0" borderId="18" xfId="0" applyNumberFormat="1" applyFont="1" applyBorder="1" applyAlignment="1" applyProtection="1">
      <alignment horizontal="left" wrapText="1" indent="2"/>
    </xf>
    <xf numFmtId="3" fontId="49" fillId="0" borderId="21" xfId="0" applyNumberFormat="1" applyFont="1" applyBorder="1" applyAlignment="1" applyProtection="1">
      <alignment horizontal="left"/>
    </xf>
    <xf numFmtId="3" fontId="49" fillId="0" borderId="1" xfId="0" applyNumberFormat="1" applyFont="1" applyBorder="1" applyAlignment="1" applyProtection="1">
      <alignment vertical="center"/>
    </xf>
    <xf numFmtId="3" fontId="49" fillId="0" borderId="19" xfId="0" applyNumberFormat="1" applyFont="1" applyBorder="1" applyAlignment="1" applyProtection="1">
      <alignment vertical="center"/>
    </xf>
    <xf numFmtId="3" fontId="30" fillId="0" borderId="1" xfId="0" applyNumberFormat="1" applyFont="1" applyBorder="1" applyAlignment="1" applyProtection="1">
      <alignment vertical="center"/>
    </xf>
    <xf numFmtId="3" fontId="30" fillId="0" borderId="19" xfId="0" applyNumberFormat="1" applyFont="1" applyBorder="1" applyAlignment="1" applyProtection="1">
      <alignment vertical="center"/>
    </xf>
    <xf numFmtId="3" fontId="49" fillId="0" borderId="19" xfId="0" applyNumberFormat="1" applyFont="1" applyFill="1" applyBorder="1" applyAlignment="1" applyProtection="1">
      <alignment horizontal="right" vertical="center"/>
    </xf>
    <xf numFmtId="3" fontId="30" fillId="0" borderId="18" xfId="0" applyNumberFormat="1" applyFont="1" applyBorder="1" applyAlignment="1" applyProtection="1">
      <alignment horizontal="right" vertical="center"/>
    </xf>
    <xf numFmtId="3" fontId="30" fillId="0" borderId="1" xfId="0" applyNumberFormat="1" applyFont="1" applyBorder="1" applyAlignment="1" applyProtection="1">
      <alignment horizontal="right" vertical="center"/>
    </xf>
    <xf numFmtId="3" fontId="30" fillId="28" borderId="52" xfId="0" applyNumberFormat="1" applyFont="1" applyFill="1" applyBorder="1" applyAlignment="1" applyProtection="1">
      <alignment horizontal="center"/>
    </xf>
    <xf numFmtId="3" fontId="49" fillId="0" borderId="39" xfId="0" applyNumberFormat="1" applyFont="1" applyBorder="1" applyAlignment="1" applyProtection="1">
      <alignment vertical="center"/>
    </xf>
    <xf numFmtId="3" fontId="49" fillId="0" borderId="22" xfId="0" applyNumberFormat="1" applyFont="1" applyBorder="1" applyAlignment="1" applyProtection="1">
      <alignment vertical="center"/>
    </xf>
    <xf numFmtId="0" fontId="30" fillId="0" borderId="0" xfId="0" applyFont="1" applyAlignment="1" applyProtection="1">
      <alignment horizontal="center"/>
    </xf>
    <xf numFmtId="0" fontId="58" fillId="32" borderId="0" xfId="0" applyFont="1" applyFill="1" applyAlignment="1" applyProtection="1">
      <alignment horizontal="left"/>
    </xf>
    <xf numFmtId="0" fontId="49" fillId="0" borderId="0" xfId="0" applyFont="1" applyFill="1" applyAlignment="1" applyProtection="1">
      <alignment horizontal="left"/>
    </xf>
    <xf numFmtId="0" fontId="49" fillId="0" borderId="0" xfId="0" applyFont="1" applyProtection="1"/>
    <xf numFmtId="0" fontId="91" fillId="0" borderId="0" xfId="0" applyFont="1" applyProtection="1"/>
    <xf numFmtId="0" fontId="49" fillId="0" borderId="0" xfId="0" applyFont="1" applyAlignment="1" applyProtection="1">
      <alignment horizontal="center"/>
    </xf>
    <xf numFmtId="0" fontId="58" fillId="0" borderId="0" xfId="0" applyFont="1" applyBorder="1" applyAlignment="1" applyProtection="1"/>
    <xf numFmtId="0" fontId="49" fillId="0" borderId="0" xfId="0" applyFont="1" applyBorder="1" applyAlignment="1" applyProtection="1"/>
    <xf numFmtId="0" fontId="49" fillId="0" borderId="28" xfId="0" applyFont="1" applyBorder="1" applyAlignment="1" applyProtection="1">
      <alignment horizontal="center" vertical="center" wrapText="1"/>
    </xf>
    <xf numFmtId="0" fontId="49" fillId="0" borderId="26" xfId="0" applyFont="1" applyBorder="1" applyAlignment="1" applyProtection="1">
      <alignment horizontal="center" textRotation="90" wrapText="1"/>
    </xf>
    <xf numFmtId="0" fontId="49" fillId="0" borderId="13" xfId="0" applyFont="1" applyBorder="1" applyAlignment="1" applyProtection="1">
      <alignment horizontal="center" textRotation="90" wrapText="1"/>
    </xf>
    <xf numFmtId="0" fontId="49" fillId="0" borderId="14" xfId="0" applyFont="1" applyBorder="1" applyAlignment="1" applyProtection="1">
      <alignment horizontal="center" textRotation="90" wrapText="1"/>
    </xf>
    <xf numFmtId="0" fontId="49" fillId="0" borderId="15" xfId="0" applyFont="1" applyFill="1" applyBorder="1" applyAlignment="1" applyProtection="1">
      <alignment horizontal="center" textRotation="90" wrapText="1"/>
    </xf>
    <xf numFmtId="0" fontId="49" fillId="33" borderId="28" xfId="0" applyFont="1" applyFill="1" applyBorder="1" applyAlignment="1" applyProtection="1">
      <alignment horizontal="left" vertical="center" wrapText="1"/>
    </xf>
    <xf numFmtId="0" fontId="49" fillId="33" borderId="25" xfId="0" applyFont="1" applyFill="1" applyBorder="1" applyAlignment="1" applyProtection="1">
      <alignment horizontal="center" vertical="center" textRotation="90" wrapText="1"/>
    </xf>
    <xf numFmtId="0" fontId="49" fillId="0" borderId="48" xfId="0" applyFont="1" applyBorder="1" applyAlignment="1" applyProtection="1">
      <alignment horizontal="left"/>
    </xf>
    <xf numFmtId="0" fontId="30" fillId="27" borderId="47" xfId="0" applyFont="1" applyFill="1" applyBorder="1" applyAlignment="1" applyProtection="1">
      <alignment horizontal="center" vertical="center"/>
    </xf>
    <xf numFmtId="0" fontId="49" fillId="0" borderId="31" xfId="0" applyFont="1" applyBorder="1" applyAlignment="1" applyProtection="1">
      <alignment horizontal="left" indent="1"/>
    </xf>
    <xf numFmtId="0" fontId="30" fillId="27" borderId="46" xfId="0" applyFont="1" applyFill="1" applyBorder="1" applyAlignment="1" applyProtection="1">
      <alignment horizontal="center" vertical="center"/>
    </xf>
    <xf numFmtId="0" fontId="49" fillId="0" borderId="31" xfId="0" applyFont="1" applyBorder="1" applyAlignment="1" applyProtection="1">
      <alignment horizontal="left"/>
    </xf>
    <xf numFmtId="0" fontId="49" fillId="0" borderId="25" xfId="0" applyFont="1" applyBorder="1" applyAlignment="1" applyProtection="1">
      <alignment horizontal="left" vertical="center" wrapText="1"/>
    </xf>
    <xf numFmtId="3" fontId="49" fillId="27" borderId="72" xfId="0" applyNumberFormat="1" applyFont="1" applyFill="1" applyBorder="1" applyAlignment="1" applyProtection="1">
      <alignment horizontal="right" vertical="center"/>
    </xf>
    <xf numFmtId="3" fontId="30" fillId="0" borderId="23" xfId="0" applyNumberFormat="1" applyFont="1" applyFill="1" applyBorder="1" applyAlignment="1" applyProtection="1">
      <alignment horizontal="right" vertical="center"/>
    </xf>
    <xf numFmtId="3" fontId="48" fillId="0" borderId="0" xfId="0" applyNumberFormat="1" applyFont="1" applyProtection="1"/>
    <xf numFmtId="3" fontId="48" fillId="0" borderId="0" xfId="0" applyNumberFormat="1" applyFont="1" applyBorder="1" applyAlignment="1" applyProtection="1"/>
    <xf numFmtId="3" fontId="49" fillId="0" borderId="53" xfId="0" applyNumberFormat="1" applyFont="1" applyBorder="1" applyAlignment="1" applyProtection="1">
      <alignment horizontal="center" textRotation="90" wrapText="1"/>
    </xf>
    <xf numFmtId="3" fontId="49" fillId="0" borderId="54" xfId="0" applyNumberFormat="1" applyFont="1" applyBorder="1" applyAlignment="1" applyProtection="1">
      <alignment horizontal="center" textRotation="90" wrapText="1"/>
    </xf>
    <xf numFmtId="3" fontId="49" fillId="0" borderId="55" xfId="0" applyNumberFormat="1" applyFont="1" applyFill="1" applyBorder="1" applyAlignment="1" applyProtection="1">
      <alignment horizontal="center" textRotation="90" wrapText="1"/>
    </xf>
    <xf numFmtId="3" fontId="49" fillId="33" borderId="45" xfId="0" applyNumberFormat="1" applyFont="1" applyFill="1" applyBorder="1" applyAlignment="1" applyProtection="1">
      <alignment horizontal="center" vertical="center" textRotation="90" wrapText="1"/>
    </xf>
    <xf numFmtId="3" fontId="30" fillId="33" borderId="20" xfId="0" applyNumberFormat="1" applyFont="1" applyFill="1" applyBorder="1" applyAlignment="1" applyProtection="1">
      <alignment horizontal="right" vertical="center"/>
    </xf>
    <xf numFmtId="3" fontId="49" fillId="33" borderId="39" xfId="0" applyNumberFormat="1" applyFont="1" applyFill="1" applyBorder="1" applyAlignment="1" applyProtection="1">
      <alignment horizontal="right" vertical="center"/>
    </xf>
    <xf numFmtId="3" fontId="49" fillId="33" borderId="83" xfId="0" applyNumberFormat="1" applyFont="1" applyFill="1" applyBorder="1" applyAlignment="1" applyProtection="1">
      <alignment horizontal="right" vertical="center"/>
    </xf>
    <xf numFmtId="3" fontId="49" fillId="33" borderId="40" xfId="0" applyNumberFormat="1" applyFont="1" applyFill="1" applyBorder="1" applyAlignment="1" applyProtection="1">
      <alignment horizontal="right" vertical="center"/>
    </xf>
    <xf numFmtId="3" fontId="49" fillId="27" borderId="45" xfId="0" applyNumberFormat="1" applyFont="1" applyFill="1" applyBorder="1" applyAlignment="1" applyProtection="1">
      <alignment horizontal="center" vertical="center" textRotation="90" wrapText="1"/>
    </xf>
    <xf numFmtId="3" fontId="30" fillId="27" borderId="20" xfId="0" applyNumberFormat="1" applyFont="1" applyFill="1" applyBorder="1" applyAlignment="1" applyProtection="1">
      <alignment horizontal="right" vertical="center"/>
    </xf>
    <xf numFmtId="3" fontId="49" fillId="27" borderId="39" xfId="0" applyNumberFormat="1" applyFont="1" applyFill="1" applyBorder="1" applyAlignment="1" applyProtection="1">
      <alignment horizontal="right" vertical="center"/>
    </xf>
    <xf numFmtId="3" fontId="49" fillId="27" borderId="83" xfId="0" applyNumberFormat="1" applyFont="1" applyFill="1" applyBorder="1" applyAlignment="1" applyProtection="1">
      <alignment horizontal="right" vertical="center"/>
    </xf>
    <xf numFmtId="3" fontId="49" fillId="27" borderId="12" xfId="0" applyNumberFormat="1" applyFont="1" applyFill="1" applyBorder="1" applyAlignment="1" applyProtection="1">
      <alignment horizontal="right" vertical="center"/>
    </xf>
    <xf numFmtId="3" fontId="30" fillId="0" borderId="12" xfId="0" applyNumberFormat="1" applyFont="1" applyBorder="1" applyAlignment="1" applyProtection="1">
      <alignment horizontal="right" vertical="center"/>
    </xf>
    <xf numFmtId="3" fontId="49" fillId="0" borderId="12" xfId="0" applyNumberFormat="1" applyFont="1" applyFill="1" applyBorder="1" applyAlignment="1" applyProtection="1">
      <alignment horizontal="right" vertical="center"/>
    </xf>
    <xf numFmtId="3" fontId="30" fillId="0" borderId="49" xfId="0" applyNumberFormat="1" applyFont="1" applyBorder="1" applyAlignment="1" applyProtection="1">
      <alignment horizontal="center" vertical="center"/>
    </xf>
    <xf numFmtId="3" fontId="30" fillId="0" borderId="58" xfId="0" applyNumberFormat="1" applyFont="1" applyFill="1" applyBorder="1" applyAlignment="1" applyProtection="1">
      <alignment horizontal="left" vertical="center" indent="3"/>
    </xf>
    <xf numFmtId="3" fontId="30" fillId="28" borderId="25" xfId="0" applyNumberFormat="1" applyFont="1" applyFill="1" applyBorder="1" applyAlignment="1" applyProtection="1">
      <alignment horizontal="left" vertical="center" indent="3"/>
    </xf>
    <xf numFmtId="3" fontId="30" fillId="28" borderId="26" xfId="0" applyNumberFormat="1" applyFont="1" applyFill="1" applyBorder="1" applyAlignment="1" applyProtection="1">
      <alignment horizontal="center" vertical="center"/>
    </xf>
    <xf numFmtId="3" fontId="30" fillId="28" borderId="18" xfId="0" applyNumberFormat="1" applyFont="1" applyFill="1" applyBorder="1" applyAlignment="1" applyProtection="1">
      <alignment horizontal="right" vertical="center"/>
    </xf>
    <xf numFmtId="3" fontId="30" fillId="28" borderId="1" xfId="0" applyNumberFormat="1" applyFont="1" applyFill="1" applyBorder="1" applyAlignment="1" applyProtection="1">
      <alignment horizontal="right" vertical="center"/>
    </xf>
    <xf numFmtId="3" fontId="49" fillId="28" borderId="12" xfId="0" applyNumberFormat="1" applyFont="1" applyFill="1" applyBorder="1" applyAlignment="1" applyProtection="1">
      <alignment horizontal="right" vertical="center"/>
    </xf>
    <xf numFmtId="3" fontId="49" fillId="28" borderId="19" xfId="0" applyNumberFormat="1" applyFont="1" applyFill="1" applyBorder="1" applyAlignment="1" applyProtection="1">
      <alignment horizontal="right" vertical="center"/>
    </xf>
    <xf numFmtId="3" fontId="30" fillId="27" borderId="45" xfId="0" applyNumberFormat="1" applyFont="1" applyFill="1" applyBorder="1" applyAlignment="1" applyProtection="1">
      <alignment horizontal="center" vertical="center"/>
    </xf>
    <xf numFmtId="3" fontId="30" fillId="27" borderId="18" xfId="0" applyNumberFormat="1" applyFont="1" applyFill="1" applyBorder="1" applyAlignment="1" applyProtection="1">
      <alignment horizontal="center"/>
    </xf>
    <xf numFmtId="3" fontId="49" fillId="27" borderId="1" xfId="0" applyNumberFormat="1" applyFont="1" applyFill="1" applyBorder="1" applyAlignment="1" applyProtection="1">
      <alignment horizontal="right"/>
    </xf>
    <xf numFmtId="3" fontId="49" fillId="27" borderId="12" xfId="0" applyNumberFormat="1" applyFont="1" applyFill="1" applyBorder="1" applyAlignment="1" applyProtection="1">
      <alignment horizontal="right"/>
    </xf>
    <xf numFmtId="3" fontId="49" fillId="27" borderId="19" xfId="0" applyNumberFormat="1" applyFont="1" applyFill="1" applyBorder="1" applyAlignment="1" applyProtection="1">
      <alignment horizontal="right"/>
    </xf>
    <xf numFmtId="3" fontId="49" fillId="0" borderId="12" xfId="0" applyNumberFormat="1" applyFont="1" applyBorder="1" applyAlignment="1" applyProtection="1">
      <alignment horizontal="right" vertical="center"/>
    </xf>
    <xf numFmtId="3" fontId="30" fillId="0" borderId="68" xfId="0" applyNumberFormat="1" applyFont="1" applyBorder="1" applyAlignment="1" applyProtection="1">
      <alignment horizontal="center" vertical="center"/>
    </xf>
    <xf numFmtId="3" fontId="30" fillId="27" borderId="1" xfId="0" applyNumberFormat="1" applyFont="1" applyFill="1" applyBorder="1" applyAlignment="1" applyProtection="1">
      <alignment horizontal="right" vertical="center"/>
    </xf>
    <xf numFmtId="3" fontId="30" fillId="28" borderId="61" xfId="0" applyNumberFormat="1" applyFont="1" applyFill="1" applyBorder="1" applyAlignment="1" applyProtection="1">
      <alignment horizontal="right"/>
    </xf>
    <xf numFmtId="3" fontId="30" fillId="28" borderId="42" xfId="0" applyNumberFormat="1" applyFont="1" applyFill="1" applyBorder="1" applyAlignment="1" applyProtection="1">
      <alignment horizontal="center"/>
    </xf>
    <xf numFmtId="3" fontId="30" fillId="28" borderId="18" xfId="0" applyNumberFormat="1" applyFont="1" applyFill="1" applyBorder="1" applyAlignment="1" applyProtection="1">
      <alignment horizontal="center"/>
    </xf>
    <xf numFmtId="3" fontId="49" fillId="28" borderId="1" xfId="0" applyNumberFormat="1" applyFont="1" applyFill="1" applyBorder="1" applyAlignment="1" applyProtection="1">
      <alignment horizontal="right"/>
    </xf>
    <xf numFmtId="3" fontId="49" fillId="28" borderId="12" xfId="0" applyNumberFormat="1" applyFont="1" applyFill="1" applyBorder="1" applyAlignment="1" applyProtection="1">
      <alignment horizontal="right"/>
    </xf>
    <xf numFmtId="3" fontId="49" fillId="28" borderId="19" xfId="0" applyNumberFormat="1" applyFont="1" applyFill="1" applyBorder="1" applyAlignment="1" applyProtection="1">
      <alignment horizontal="right"/>
    </xf>
    <xf numFmtId="3" fontId="30" fillId="27" borderId="45" xfId="0" applyNumberFormat="1" applyFont="1" applyFill="1" applyBorder="1" applyAlignment="1" applyProtection="1">
      <alignment horizontal="center"/>
    </xf>
    <xf numFmtId="3" fontId="30" fillId="0" borderId="46" xfId="0" applyNumberFormat="1" applyFont="1" applyBorder="1" applyAlignment="1" applyProtection="1">
      <alignment horizontal="center" vertical="top" wrapText="1"/>
    </xf>
    <xf numFmtId="3" fontId="30" fillId="0" borderId="46" xfId="0" applyNumberFormat="1" applyFont="1" applyBorder="1" applyAlignment="1" applyProtection="1">
      <alignment horizontal="center"/>
    </xf>
    <xf numFmtId="3" fontId="30" fillId="27" borderId="46" xfId="0" applyNumberFormat="1" applyFont="1" applyFill="1" applyBorder="1" applyAlignment="1" applyProtection="1">
      <alignment horizontal="center"/>
    </xf>
    <xf numFmtId="3" fontId="30" fillId="0" borderId="12" xfId="0" applyNumberFormat="1" applyFont="1" applyFill="1" applyBorder="1" applyAlignment="1" applyProtection="1">
      <alignment horizontal="right" vertical="center"/>
    </xf>
    <xf numFmtId="3" fontId="30" fillId="0" borderId="68" xfId="0" applyNumberFormat="1" applyFont="1" applyFill="1" applyBorder="1" applyAlignment="1" applyProtection="1">
      <alignment horizontal="center"/>
    </xf>
    <xf numFmtId="3" fontId="30" fillId="0" borderId="21" xfId="0" applyNumberFormat="1" applyFont="1" applyBorder="1" applyAlignment="1" applyProtection="1">
      <alignment horizontal="right" vertical="center"/>
    </xf>
    <xf numFmtId="3" fontId="30" fillId="0" borderId="22" xfId="0" applyNumberFormat="1" applyFont="1" applyBorder="1" applyAlignment="1" applyProtection="1">
      <alignment horizontal="right" vertical="center"/>
    </xf>
    <xf numFmtId="3" fontId="49" fillId="0" borderId="84" xfId="0" applyNumberFormat="1" applyFont="1" applyFill="1" applyBorder="1" applyAlignment="1" applyProtection="1">
      <alignment horizontal="right" vertical="center"/>
    </xf>
    <xf numFmtId="14" fontId="49" fillId="0" borderId="27" xfId="0" applyNumberFormat="1" applyFont="1" applyBorder="1" applyAlignment="1" applyProtection="1">
      <alignment horizontal="center" vertical="center"/>
    </xf>
    <xf numFmtId="3" fontId="49" fillId="27" borderId="57" xfId="0" applyNumberFormat="1" applyFont="1" applyFill="1" applyBorder="1" applyAlignment="1" applyProtection="1">
      <alignment horizontal="right" vertical="center"/>
    </xf>
    <xf numFmtId="3" fontId="49" fillId="0" borderId="40" xfId="0" applyNumberFormat="1" applyFont="1" applyBorder="1" applyAlignment="1" applyProtection="1">
      <alignment vertical="center"/>
    </xf>
    <xf numFmtId="0" fontId="0" fillId="0" borderId="0" xfId="0" applyFont="1" applyFill="1" applyAlignment="1" applyProtection="1">
      <alignment horizontal="left" vertical="center"/>
    </xf>
    <xf numFmtId="0" fontId="49" fillId="0" borderId="16" xfId="0" applyFont="1" applyBorder="1" applyAlignment="1" applyProtection="1">
      <alignment horizontal="center" vertical="center" wrapText="1"/>
    </xf>
    <xf numFmtId="0" fontId="49" fillId="0" borderId="18" xfId="0" applyFont="1" applyBorder="1" applyAlignment="1" applyProtection="1">
      <alignment vertical="center" wrapText="1"/>
    </xf>
    <xf numFmtId="0" fontId="44" fillId="0" borderId="1" xfId="0" applyFont="1" applyBorder="1" applyAlignment="1" applyProtection="1">
      <alignment horizontal="center" vertical="center" wrapText="1"/>
    </xf>
    <xf numFmtId="0" fontId="44" fillId="0" borderId="19" xfId="0" applyFont="1" applyBorder="1" applyAlignment="1" applyProtection="1">
      <alignment horizontal="center" vertical="center" wrapText="1"/>
    </xf>
    <xf numFmtId="0" fontId="44" fillId="28" borderId="1" xfId="0" applyFont="1" applyFill="1" applyBorder="1" applyAlignment="1" applyProtection="1">
      <alignment horizontal="center" vertical="center" wrapText="1"/>
    </xf>
    <xf numFmtId="3" fontId="44" fillId="0" borderId="19" xfId="0" applyNumberFormat="1" applyFont="1" applyBorder="1" applyAlignment="1" applyProtection="1">
      <alignment horizontal="right" vertical="center" wrapText="1"/>
    </xf>
    <xf numFmtId="3" fontId="30" fillId="28" borderId="1" xfId="0" applyNumberFormat="1" applyFont="1" applyFill="1" applyBorder="1" applyAlignment="1" applyProtection="1">
      <alignment horizontal="right" wrapText="1"/>
    </xf>
    <xf numFmtId="0" fontId="30" fillId="0" borderId="18" xfId="0" applyFont="1" applyFill="1" applyBorder="1" applyAlignment="1" applyProtection="1">
      <alignment horizontal="left" vertical="center" wrapText="1" indent="1"/>
    </xf>
    <xf numFmtId="0" fontId="49" fillId="0" borderId="46" xfId="0" applyFont="1" applyBorder="1" applyAlignment="1" applyProtection="1">
      <alignment vertical="center" wrapText="1"/>
    </xf>
    <xf numFmtId="3" fontId="30" fillId="28" borderId="32" xfId="0" applyNumberFormat="1" applyFont="1" applyFill="1" applyBorder="1" applyAlignment="1" applyProtection="1">
      <alignment horizontal="right" wrapText="1"/>
    </xf>
    <xf numFmtId="0" fontId="30" fillId="28" borderId="1" xfId="0" applyFont="1" applyFill="1" applyBorder="1" applyAlignment="1" applyProtection="1">
      <alignment horizontal="right" wrapText="1"/>
    </xf>
    <xf numFmtId="0" fontId="30" fillId="28" borderId="22" xfId="0" applyFont="1" applyFill="1" applyBorder="1" applyAlignment="1" applyProtection="1">
      <alignment horizontal="right" wrapText="1"/>
    </xf>
    <xf numFmtId="3" fontId="44" fillId="0" borderId="23" xfId="0" applyNumberFormat="1" applyFont="1" applyBorder="1" applyAlignment="1" applyProtection="1">
      <alignment horizontal="right" wrapText="1"/>
    </xf>
    <xf numFmtId="0" fontId="49" fillId="0" borderId="47" xfId="0" applyFont="1" applyBorder="1" applyAlignment="1" applyProtection="1">
      <alignment horizontal="center" vertical="center" wrapText="1"/>
    </xf>
    <xf numFmtId="0" fontId="44" fillId="0" borderId="18" xfId="0" applyFont="1" applyBorder="1" applyAlignment="1" applyProtection="1">
      <alignment horizontal="center" vertical="center" wrapText="1"/>
    </xf>
    <xf numFmtId="0" fontId="44" fillId="28" borderId="18" xfId="0" applyFont="1" applyFill="1" applyBorder="1" applyAlignment="1" applyProtection="1">
      <alignment horizontal="center" vertical="center" wrapText="1"/>
    </xf>
    <xf numFmtId="0" fontId="30" fillId="0" borderId="46" xfId="0" applyFont="1" applyFill="1" applyBorder="1" applyAlignment="1" applyProtection="1">
      <alignment horizontal="left" vertical="center" wrapText="1" indent="1"/>
    </xf>
    <xf numFmtId="0" fontId="49" fillId="0" borderId="68" xfId="0" applyFont="1" applyFill="1" applyBorder="1" applyAlignment="1" applyProtection="1">
      <alignment horizontal="center" vertical="center" wrapText="1"/>
    </xf>
    <xf numFmtId="3" fontId="30" fillId="28" borderId="18" xfId="0" applyNumberFormat="1" applyFont="1" applyFill="1" applyBorder="1" applyAlignment="1" applyProtection="1">
      <alignment horizontal="right" wrapText="1"/>
    </xf>
    <xf numFmtId="0" fontId="30" fillId="28" borderId="18" xfId="0" applyFont="1" applyFill="1" applyBorder="1" applyAlignment="1" applyProtection="1">
      <alignment horizontal="right" wrapText="1"/>
    </xf>
    <xf numFmtId="0" fontId="30" fillId="28" borderId="21" xfId="0" applyFont="1" applyFill="1" applyBorder="1" applyAlignment="1" applyProtection="1">
      <alignment horizontal="right" wrapText="1"/>
    </xf>
    <xf numFmtId="3" fontId="44" fillId="0" borderId="23" xfId="0" applyNumberFormat="1" applyFont="1" applyBorder="1" applyAlignment="1" applyProtection="1">
      <alignment horizontal="right" vertical="center" wrapText="1"/>
    </xf>
    <xf numFmtId="0" fontId="74" fillId="0" borderId="47" xfId="0" applyFont="1" applyBorder="1" applyAlignment="1" applyProtection="1">
      <alignment horizontal="center" vertical="center" wrapText="1"/>
    </xf>
    <xf numFmtId="0" fontId="81" fillId="0" borderId="46" xfId="0" applyFont="1" applyBorder="1" applyAlignment="1" applyProtection="1">
      <alignment vertical="center" wrapText="1"/>
    </xf>
    <xf numFmtId="0" fontId="82" fillId="0" borderId="18" xfId="0" applyFont="1" applyBorder="1" applyAlignment="1" applyProtection="1">
      <alignment horizontal="center" vertical="center" wrapText="1"/>
    </xf>
    <xf numFmtId="0" fontId="82" fillId="0" borderId="19" xfId="0" applyFont="1" applyBorder="1" applyAlignment="1" applyProtection="1">
      <alignment horizontal="center" vertical="center" wrapText="1"/>
    </xf>
    <xf numFmtId="3" fontId="82" fillId="0" borderId="19" xfId="0" applyNumberFormat="1" applyFont="1" applyBorder="1" applyAlignment="1" applyProtection="1">
      <alignment horizontal="right" vertical="center" wrapText="1"/>
    </xf>
    <xf numFmtId="0" fontId="77" fillId="0" borderId="46" xfId="0" applyFont="1" applyFill="1" applyBorder="1" applyAlignment="1" applyProtection="1">
      <alignment horizontal="left" vertical="center" wrapText="1" indent="1"/>
    </xf>
    <xf numFmtId="0" fontId="81" fillId="0" borderId="49" xfId="0" applyFont="1" applyBorder="1" applyAlignment="1" applyProtection="1">
      <alignment vertical="center" wrapText="1"/>
    </xf>
    <xf numFmtId="0" fontId="81" fillId="0" borderId="68" xfId="0" applyFont="1" applyFill="1" applyBorder="1" applyAlignment="1" applyProtection="1">
      <alignment horizontal="center" vertical="center" wrapText="1"/>
    </xf>
    <xf numFmtId="3" fontId="80" fillId="28" borderId="18" xfId="0" applyNumberFormat="1" applyFont="1" applyFill="1" applyBorder="1" applyAlignment="1" applyProtection="1">
      <alignment horizontal="right" wrapText="1"/>
    </xf>
    <xf numFmtId="0" fontId="80" fillId="28" borderId="18" xfId="0" applyFont="1" applyFill="1" applyBorder="1" applyAlignment="1" applyProtection="1">
      <alignment horizontal="right" wrapText="1"/>
    </xf>
    <xf numFmtId="0" fontId="80" fillId="28" borderId="67" xfId="0" applyFont="1" applyFill="1" applyBorder="1" applyAlignment="1" applyProtection="1">
      <alignment horizontal="right" wrapText="1"/>
    </xf>
    <xf numFmtId="0" fontId="80" fillId="28" borderId="21" xfId="0" applyFont="1" applyFill="1" applyBorder="1" applyAlignment="1" applyProtection="1">
      <alignment horizontal="right" wrapText="1"/>
    </xf>
    <xf numFmtId="3" fontId="82" fillId="0" borderId="23" xfId="0" applyNumberFormat="1" applyFont="1" applyBorder="1" applyAlignment="1" applyProtection="1">
      <alignment horizontal="right" wrapText="1"/>
    </xf>
    <xf numFmtId="0" fontId="45" fillId="0" borderId="0" xfId="83" applyFont="1" applyProtection="1"/>
    <xf numFmtId="0" fontId="58" fillId="0" borderId="0" xfId="83" applyFont="1" applyProtection="1"/>
    <xf numFmtId="0" fontId="30" fillId="0" borderId="0" xfId="83" applyFont="1" applyProtection="1"/>
    <xf numFmtId="0" fontId="49" fillId="0" borderId="82" xfId="83" applyFont="1" applyBorder="1" applyAlignment="1" applyProtection="1">
      <alignment horizontal="center" vertical="center"/>
    </xf>
    <xf numFmtId="0" fontId="49" fillId="0" borderId="52" xfId="83" applyFont="1" applyBorder="1" applyAlignment="1" applyProtection="1">
      <alignment horizontal="center" vertical="center"/>
    </xf>
    <xf numFmtId="0" fontId="49" fillId="0" borderId="25" xfId="83" applyFont="1" applyBorder="1" applyProtection="1"/>
    <xf numFmtId="0" fontId="44" fillId="28" borderId="13" xfId="83" applyFont="1" applyFill="1" applyBorder="1" applyAlignment="1" applyProtection="1">
      <alignment horizontal="center" vertical="center"/>
    </xf>
    <xf numFmtId="0" fontId="44" fillId="28" borderId="14" xfId="83" applyFont="1" applyFill="1" applyBorder="1" applyAlignment="1" applyProtection="1">
      <alignment horizontal="center" vertical="center"/>
    </xf>
    <xf numFmtId="0" fontId="44" fillId="28" borderId="14" xfId="83" applyFont="1" applyFill="1" applyBorder="1" applyAlignment="1" applyProtection="1">
      <alignment vertical="center"/>
    </xf>
    <xf numFmtId="0" fontId="44" fillId="28" borderId="15" xfId="83" applyFont="1" applyFill="1" applyBorder="1" applyAlignment="1" applyProtection="1">
      <alignment vertical="center"/>
    </xf>
    <xf numFmtId="0" fontId="45" fillId="28" borderId="13" xfId="83" applyFont="1" applyFill="1" applyBorder="1" applyProtection="1"/>
    <xf numFmtId="0" fontId="45" fillId="28" borderId="14" xfId="83" applyFont="1" applyFill="1" applyBorder="1" applyProtection="1"/>
    <xf numFmtId="0" fontId="45" fillId="28" borderId="14" xfId="83" applyFont="1" applyFill="1" applyBorder="1" applyAlignment="1" applyProtection="1">
      <alignment horizontal="center"/>
    </xf>
    <xf numFmtId="0" fontId="45" fillId="28" borderId="15" xfId="83" applyFont="1" applyFill="1" applyBorder="1" applyProtection="1"/>
    <xf numFmtId="0" fontId="61" fillId="0" borderId="0" xfId="0" applyFont="1" applyFill="1" applyProtection="1"/>
    <xf numFmtId="0" fontId="44" fillId="0" borderId="0" xfId="0" applyFont="1" applyAlignment="1" applyProtection="1">
      <alignment horizontal="left"/>
    </xf>
    <xf numFmtId="0" fontId="44" fillId="0" borderId="0" xfId="0" applyFont="1" applyProtection="1"/>
    <xf numFmtId="0" fontId="45" fillId="0" borderId="0" xfId="0" applyFont="1" applyProtection="1"/>
    <xf numFmtId="0" fontId="30" fillId="0" borderId="15" xfId="0" applyFont="1" applyBorder="1" applyProtection="1"/>
    <xf numFmtId="0" fontId="49" fillId="0" borderId="16" xfId="0" applyFont="1" applyBorder="1" applyAlignment="1" applyProtection="1">
      <alignment horizontal="center" vertical="center"/>
    </xf>
    <xf numFmtId="0" fontId="49" fillId="0" borderId="2" xfId="0" applyFont="1" applyFill="1" applyBorder="1" applyAlignment="1" applyProtection="1">
      <alignment horizontal="center" vertical="center" wrapText="1"/>
    </xf>
    <xf numFmtId="0" fontId="49" fillId="0" borderId="17" xfId="0" applyFont="1" applyFill="1" applyBorder="1" applyAlignment="1" applyProtection="1">
      <alignment horizontal="center" vertical="center" wrapText="1"/>
    </xf>
    <xf numFmtId="0" fontId="30" fillId="0" borderId="0" xfId="73" applyProtection="1"/>
    <xf numFmtId="0" fontId="49" fillId="0" borderId="0" xfId="73" applyFont="1" applyProtection="1"/>
    <xf numFmtId="49" fontId="30" fillId="0" borderId="0" xfId="73" applyNumberFormat="1" applyProtection="1"/>
    <xf numFmtId="174" fontId="30" fillId="0" borderId="0" xfId="73" applyNumberFormat="1" applyAlignment="1" applyProtection="1">
      <alignment horizontal="right"/>
    </xf>
    <xf numFmtId="49" fontId="30" fillId="0" borderId="0" xfId="73" applyNumberFormat="1" applyAlignment="1" applyProtection="1"/>
    <xf numFmtId="0" fontId="30" fillId="0" borderId="0" xfId="73" applyAlignment="1" applyProtection="1"/>
    <xf numFmtId="0" fontId="11" fillId="0" borderId="0" xfId="0" applyFont="1" applyProtection="1"/>
    <xf numFmtId="174" fontId="12" fillId="0" borderId="0" xfId="0" applyNumberFormat="1" applyFont="1" applyProtection="1"/>
    <xf numFmtId="0" fontId="0" fillId="0" borderId="0" xfId="0" applyBorder="1" applyProtection="1"/>
    <xf numFmtId="174" fontId="10" fillId="0" borderId="0" xfId="0" applyNumberFormat="1" applyFont="1" applyBorder="1" applyAlignment="1" applyProtection="1">
      <alignment horizontal="center"/>
    </xf>
    <xf numFmtId="0" fontId="0" fillId="0" borderId="0" xfId="0" applyBorder="1" applyAlignment="1" applyProtection="1"/>
    <xf numFmtId="0" fontId="49" fillId="0" borderId="1" xfId="73" applyFont="1" applyBorder="1" applyProtection="1"/>
    <xf numFmtId="49" fontId="49" fillId="0" borderId="1" xfId="73" applyNumberFormat="1" applyFont="1" applyBorder="1" applyAlignment="1" applyProtection="1">
      <alignment horizontal="center"/>
    </xf>
    <xf numFmtId="174" fontId="49" fillId="0" borderId="1" xfId="73" applyNumberFormat="1" applyFont="1" applyBorder="1" applyAlignment="1" applyProtection="1">
      <alignment horizontal="center"/>
    </xf>
    <xf numFmtId="0" fontId="49" fillId="0" borderId="1" xfId="73" applyFont="1" applyBorder="1" applyAlignment="1" applyProtection="1">
      <alignment horizontal="center"/>
    </xf>
    <xf numFmtId="14" fontId="30" fillId="0" borderId="0" xfId="73" applyNumberFormat="1" applyAlignment="1" applyProtection="1"/>
    <xf numFmtId="0" fontId="49" fillId="0" borderId="20" xfId="73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49" fontId="49" fillId="0" borderId="39" xfId="73" applyNumberFormat="1" applyFont="1" applyBorder="1" applyAlignment="1" applyProtection="1">
      <alignment horizontal="center" vertical="center"/>
    </xf>
    <xf numFmtId="174" fontId="10" fillId="0" borderId="40" xfId="0" applyNumberFormat="1" applyFont="1" applyBorder="1" applyAlignment="1" applyProtection="1">
      <alignment horizontal="center" vertical="center"/>
    </xf>
    <xf numFmtId="0" fontId="49" fillId="0" borderId="0" xfId="73" applyFont="1" applyBorder="1" applyAlignment="1" applyProtection="1">
      <alignment horizontal="left"/>
    </xf>
    <xf numFmtId="0" fontId="75" fillId="0" borderId="0" xfId="84" applyFont="1" applyBorder="1" applyProtection="1"/>
    <xf numFmtId="0" fontId="85" fillId="0" borderId="0" xfId="84" applyFont="1" applyBorder="1" applyAlignment="1" applyProtection="1">
      <alignment horizontal="left" vertical="center"/>
    </xf>
    <xf numFmtId="0" fontId="84" fillId="0" borderId="0" xfId="84" applyFont="1" applyProtection="1"/>
    <xf numFmtId="0" fontId="74" fillId="0" borderId="0" xfId="84" applyFont="1" applyProtection="1"/>
    <xf numFmtId="0" fontId="77" fillId="0" borderId="0" xfId="84" applyFont="1" applyProtection="1"/>
    <xf numFmtId="0" fontId="77" fillId="0" borderId="0" xfId="84" applyFont="1" applyAlignment="1" applyProtection="1">
      <alignment horizontal="center" vertical="center"/>
    </xf>
    <xf numFmtId="0" fontId="30" fillId="0" borderId="1" xfId="84" applyFont="1" applyBorder="1" applyAlignment="1" applyProtection="1">
      <alignment horizontal="center" vertical="center"/>
    </xf>
    <xf numFmtId="0" fontId="30" fillId="31" borderId="1" xfId="84" applyFont="1" applyFill="1" applyBorder="1" applyAlignment="1" applyProtection="1">
      <alignment horizontal="center" vertical="center"/>
    </xf>
    <xf numFmtId="0" fontId="77" fillId="0" borderId="1" xfId="84" applyFont="1" applyBorder="1" applyAlignment="1" applyProtection="1">
      <alignment horizontal="center" vertical="center"/>
    </xf>
    <xf numFmtId="0" fontId="67" fillId="0" borderId="0" xfId="0" applyFont="1" applyFill="1" applyAlignment="1" applyProtection="1"/>
    <xf numFmtId="49" fontId="30" fillId="0" borderId="0" xfId="73" applyNumberFormat="1" applyFont="1" applyProtection="1"/>
    <xf numFmtId="0" fontId="49" fillId="0" borderId="25" xfId="0" applyFont="1" applyBorder="1" applyProtection="1"/>
    <xf numFmtId="0" fontId="49" fillId="0" borderId="54" xfId="0" applyFont="1" applyBorder="1" applyProtection="1"/>
    <xf numFmtId="0" fontId="49" fillId="0" borderId="13" xfId="0" applyFont="1" applyBorder="1" applyProtection="1"/>
    <xf numFmtId="0" fontId="49" fillId="0" borderId="14" xfId="0" applyFont="1" applyBorder="1" applyProtection="1"/>
    <xf numFmtId="0" fontId="49" fillId="0" borderId="55" xfId="0" applyFont="1" applyBorder="1" applyProtection="1"/>
    <xf numFmtId="0" fontId="49" fillId="0" borderId="15" xfId="0" applyFont="1" applyBorder="1" applyProtection="1"/>
    <xf numFmtId="0" fontId="58" fillId="0" borderId="0" xfId="0" applyFont="1" applyBorder="1" applyAlignment="1" applyProtection="1">
      <alignment horizontal="center" vertical="center" wrapText="1"/>
    </xf>
    <xf numFmtId="0" fontId="78" fillId="0" borderId="25" xfId="0" applyFont="1" applyFill="1" applyBorder="1" applyAlignment="1" applyProtection="1">
      <alignment wrapText="1"/>
    </xf>
    <xf numFmtId="0" fontId="58" fillId="0" borderId="24" xfId="0" applyFont="1" applyFill="1" applyBorder="1" applyAlignment="1" applyProtection="1">
      <alignment wrapText="1"/>
    </xf>
    <xf numFmtId="0" fontId="44" fillId="0" borderId="31" xfId="0" applyFont="1" applyFill="1" applyBorder="1" applyAlignment="1" applyProtection="1">
      <alignment wrapText="1"/>
    </xf>
    <xf numFmtId="0" fontId="49" fillId="0" borderId="31" xfId="0" applyFont="1" applyFill="1" applyBorder="1" applyAlignment="1" applyProtection="1">
      <alignment horizontal="left" wrapText="1" indent="1"/>
    </xf>
    <xf numFmtId="0" fontId="30" fillId="0" borderId="31" xfId="0" applyFont="1" applyFill="1" applyBorder="1" applyAlignment="1" applyProtection="1">
      <alignment horizontal="left" wrapText="1" indent="3"/>
    </xf>
    <xf numFmtId="0" fontId="30" fillId="0" borderId="31" xfId="0" applyFont="1" applyFill="1" applyBorder="1" applyAlignment="1" applyProtection="1">
      <alignment horizontal="left" wrapText="1" indent="2"/>
    </xf>
    <xf numFmtId="3" fontId="58" fillId="0" borderId="40" xfId="0" applyNumberFormat="1" applyFont="1" applyFill="1" applyBorder="1" applyProtection="1"/>
    <xf numFmtId="3" fontId="44" fillId="0" borderId="19" xfId="0" applyNumberFormat="1" applyFont="1" applyFill="1" applyBorder="1" applyProtection="1"/>
    <xf numFmtId="3" fontId="30" fillId="0" borderId="19" xfId="0" applyNumberFormat="1" applyFont="1" applyFill="1" applyBorder="1" applyProtection="1"/>
    <xf numFmtId="3" fontId="44" fillId="0" borderId="19" xfId="0" applyNumberFormat="1" applyFont="1" applyFill="1" applyBorder="1" applyAlignment="1" applyProtection="1">
      <alignment horizontal="right" vertical="center"/>
    </xf>
    <xf numFmtId="0" fontId="49" fillId="0" borderId="0" xfId="0" applyFont="1" applyAlignment="1" applyProtection="1">
      <alignment horizontal="left"/>
    </xf>
    <xf numFmtId="0" fontId="49" fillId="0" borderId="0" xfId="0" applyFont="1" applyAlignment="1" applyProtection="1">
      <alignment horizontal="center" vertical="center"/>
    </xf>
    <xf numFmtId="0" fontId="30" fillId="0" borderId="0" xfId="0" applyFont="1" applyFill="1" applyAlignment="1" applyProtection="1">
      <alignment wrapText="1"/>
    </xf>
    <xf numFmtId="0" fontId="30" fillId="0" borderId="0" xfId="0" applyFont="1" applyFill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left" vertical="center" wrapText="1"/>
    </xf>
    <xf numFmtId="0" fontId="11" fillId="0" borderId="14" xfId="0" applyFont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left" vertical="center" wrapText="1"/>
    </xf>
    <xf numFmtId="0" fontId="0" fillId="0" borderId="18" xfId="0" applyBorder="1" applyAlignment="1" applyProtection="1">
      <alignment horizontal="left" vertical="center" wrapText="1" indent="1"/>
    </xf>
    <xf numFmtId="0" fontId="10" fillId="0" borderId="18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left" vertical="center" wrapText="1" indent="1"/>
    </xf>
    <xf numFmtId="176" fontId="10" fillId="0" borderId="39" xfId="0" applyNumberFormat="1" applyFont="1" applyBorder="1" applyAlignment="1" applyProtection="1">
      <alignment horizontal="right" vertical="center" wrapText="1"/>
    </xf>
    <xf numFmtId="176" fontId="10" fillId="0" borderId="40" xfId="0" applyNumberFormat="1" applyFont="1" applyBorder="1" applyAlignment="1" applyProtection="1">
      <alignment horizontal="right" vertical="center" wrapText="1"/>
    </xf>
    <xf numFmtId="176" fontId="10" fillId="0" borderId="1" xfId="0" applyNumberFormat="1" applyFont="1" applyBorder="1" applyAlignment="1" applyProtection="1">
      <alignment horizontal="right" vertical="center" wrapText="1"/>
    </xf>
    <xf numFmtId="176" fontId="10" fillId="0" borderId="19" xfId="0" applyNumberFormat="1" applyFont="1" applyBorder="1" applyAlignment="1" applyProtection="1">
      <alignment horizontal="right" vertical="center" wrapText="1"/>
    </xf>
    <xf numFmtId="0" fontId="49" fillId="0" borderId="13" xfId="0" applyFont="1" applyFill="1" applyBorder="1" applyAlignment="1" applyProtection="1">
      <alignment horizontal="left" vertical="center"/>
    </xf>
    <xf numFmtId="0" fontId="50" fillId="0" borderId="0" xfId="0" applyFont="1" applyProtection="1"/>
    <xf numFmtId="0" fontId="49" fillId="0" borderId="0" xfId="0" applyFont="1" applyBorder="1" applyAlignment="1" applyProtection="1">
      <alignment horizontal="left"/>
    </xf>
    <xf numFmtId="0" fontId="44" fillId="0" borderId="24" xfId="0" applyFont="1" applyFill="1" applyBorder="1" applyAlignment="1" applyProtection="1">
      <alignment horizontal="center"/>
    </xf>
    <xf numFmtId="0" fontId="79" fillId="0" borderId="24" xfId="0" applyFont="1" applyFill="1" applyBorder="1" applyProtection="1"/>
    <xf numFmtId="0" fontId="79" fillId="0" borderId="31" xfId="0" applyFont="1" applyFill="1" applyBorder="1" applyProtection="1"/>
    <xf numFmtId="0" fontId="79" fillId="0" borderId="33" xfId="0" applyFont="1" applyFill="1" applyBorder="1" applyProtection="1"/>
    <xf numFmtId="0" fontId="79" fillId="0" borderId="28" xfId="0" applyFont="1" applyFill="1" applyBorder="1" applyProtection="1"/>
    <xf numFmtId="0" fontId="50" fillId="0" borderId="0" xfId="0" applyFont="1" applyFill="1" applyProtection="1"/>
    <xf numFmtId="0" fontId="30" fillId="0" borderId="0" xfId="0" applyFont="1" applyFill="1" applyProtection="1"/>
    <xf numFmtId="0" fontId="30" fillId="0" borderId="0" xfId="0" applyFont="1" applyBorder="1" applyAlignment="1" applyProtection="1">
      <alignment horizontal="center"/>
    </xf>
    <xf numFmtId="0" fontId="50" fillId="0" borderId="28" xfId="0" applyFont="1" applyFill="1" applyBorder="1" applyProtection="1"/>
    <xf numFmtId="17" fontId="79" fillId="0" borderId="29" xfId="0" applyNumberFormat="1" applyFont="1" applyFill="1" applyBorder="1" applyAlignment="1" applyProtection="1">
      <alignment horizontal="center"/>
    </xf>
    <xf numFmtId="17" fontId="79" fillId="0" borderId="2" xfId="0" applyNumberFormat="1" applyFont="1" applyFill="1" applyBorder="1" applyAlignment="1" applyProtection="1">
      <alignment horizontal="center"/>
    </xf>
    <xf numFmtId="17" fontId="79" fillId="0" borderId="30" xfId="0" applyNumberFormat="1" applyFont="1" applyFill="1" applyBorder="1" applyAlignment="1" applyProtection="1">
      <alignment horizontal="center"/>
    </xf>
    <xf numFmtId="0" fontId="79" fillId="0" borderId="24" xfId="0" applyFont="1" applyFill="1" applyBorder="1" applyAlignment="1" applyProtection="1">
      <alignment horizontal="center" wrapText="1"/>
    </xf>
    <xf numFmtId="3" fontId="50" fillId="0" borderId="37" xfId="0" applyNumberFormat="1" applyFont="1" applyFill="1" applyBorder="1" applyProtection="1"/>
    <xf numFmtId="3" fontId="50" fillId="0" borderId="14" xfId="0" applyNumberFormat="1" applyFont="1" applyFill="1" applyBorder="1" applyProtection="1"/>
    <xf numFmtId="3" fontId="50" fillId="0" borderId="38" xfId="0" applyNumberFormat="1" applyFont="1" applyFill="1" applyBorder="1" applyProtection="1"/>
    <xf numFmtId="3" fontId="50" fillId="0" borderId="28" xfId="0" applyNumberFormat="1" applyFont="1" applyFill="1" applyBorder="1" applyProtection="1"/>
    <xf numFmtId="3" fontId="50" fillId="0" borderId="12" xfId="0" applyNumberFormat="1" applyFont="1" applyFill="1" applyBorder="1" applyProtection="1"/>
    <xf numFmtId="3" fontId="50" fillId="0" borderId="36" xfId="0" applyNumberFormat="1" applyFont="1" applyFill="1" applyBorder="1" applyProtection="1"/>
    <xf numFmtId="0" fontId="75" fillId="0" borderId="0" xfId="0" applyFont="1" applyProtection="1"/>
    <xf numFmtId="0" fontId="75" fillId="0" borderId="0" xfId="0" applyFont="1" applyFill="1" applyProtection="1"/>
    <xf numFmtId="0" fontId="58" fillId="0" borderId="0" xfId="0" applyFont="1" applyProtection="1"/>
    <xf numFmtId="0" fontId="44" fillId="0" borderId="28" xfId="0" applyFont="1" applyFill="1" applyBorder="1" applyAlignment="1" applyProtection="1">
      <alignment horizontal="left" vertical="center"/>
    </xf>
    <xf numFmtId="0" fontId="79" fillId="0" borderId="25" xfId="0" applyFont="1" applyFill="1" applyBorder="1" applyAlignment="1" applyProtection="1">
      <alignment vertical="center"/>
    </xf>
    <xf numFmtId="0" fontId="79" fillId="0" borderId="79" xfId="0" applyFont="1" applyFill="1" applyBorder="1" applyAlignment="1" applyProtection="1">
      <alignment vertical="center"/>
    </xf>
    <xf numFmtId="175" fontId="79" fillId="0" borderId="13" xfId="0" applyNumberFormat="1" applyFont="1" applyFill="1" applyBorder="1" applyAlignment="1" applyProtection="1">
      <alignment horizontal="center" vertical="center"/>
    </xf>
    <xf numFmtId="175" fontId="79" fillId="0" borderId="15" xfId="0" applyNumberFormat="1" applyFont="1" applyFill="1" applyBorder="1" applyAlignment="1" applyProtection="1">
      <alignment horizontal="center" vertical="center"/>
    </xf>
    <xf numFmtId="175" fontId="79" fillId="0" borderId="74" xfId="0" applyNumberFormat="1" applyFont="1" applyFill="1" applyBorder="1" applyAlignment="1" applyProtection="1">
      <alignment horizontal="center" vertical="center"/>
    </xf>
    <xf numFmtId="175" fontId="79" fillId="0" borderId="71" xfId="0" applyNumberFormat="1" applyFont="1" applyFill="1" applyBorder="1" applyAlignment="1" applyProtection="1">
      <alignment horizontal="center" vertical="center"/>
    </xf>
    <xf numFmtId="3" fontId="50" fillId="0" borderId="13" xfId="0" applyNumberFormat="1" applyFont="1" applyFill="1" applyBorder="1" applyAlignment="1" applyProtection="1">
      <alignment vertical="center"/>
    </xf>
    <xf numFmtId="3" fontId="50" fillId="0" borderId="15" xfId="0" applyNumberFormat="1" applyFont="1" applyFill="1" applyBorder="1" applyAlignment="1" applyProtection="1">
      <alignment vertical="center"/>
    </xf>
    <xf numFmtId="0" fontId="90" fillId="0" borderId="15" xfId="0" applyFont="1" applyBorder="1" applyProtection="1"/>
    <xf numFmtId="3" fontId="50" fillId="0" borderId="38" xfId="0" applyNumberFormat="1" applyFont="1" applyFill="1" applyBorder="1" applyAlignment="1" applyProtection="1">
      <alignment vertical="center"/>
    </xf>
    <xf numFmtId="3" fontId="48" fillId="0" borderId="13" xfId="0" applyNumberFormat="1" applyFont="1" applyFill="1" applyBorder="1" applyAlignment="1" applyProtection="1">
      <alignment vertical="center"/>
    </xf>
    <xf numFmtId="3" fontId="48" fillId="0" borderId="15" xfId="0" applyNumberFormat="1" applyFont="1" applyFill="1" applyBorder="1" applyAlignment="1" applyProtection="1">
      <alignment vertical="center"/>
    </xf>
    <xf numFmtId="3" fontId="48" fillId="0" borderId="27" xfId="0" applyNumberFormat="1" applyFont="1" applyFill="1" applyBorder="1" applyAlignment="1" applyProtection="1">
      <alignment vertical="center"/>
    </xf>
    <xf numFmtId="3" fontId="48" fillId="0" borderId="16" xfId="0" applyNumberFormat="1" applyFont="1" applyFill="1" applyBorder="1" applyAlignment="1" applyProtection="1">
      <alignment vertical="center"/>
    </xf>
    <xf numFmtId="3" fontId="48" fillId="0" borderId="17" xfId="0" applyNumberFormat="1" applyFont="1" applyFill="1" applyBorder="1" applyAlignment="1" applyProtection="1">
      <alignment vertical="center"/>
    </xf>
    <xf numFmtId="3" fontId="48" fillId="0" borderId="18" xfId="0" applyNumberFormat="1" applyFont="1" applyFill="1" applyBorder="1" applyAlignment="1" applyProtection="1">
      <alignment vertical="center"/>
    </xf>
    <xf numFmtId="3" fontId="48" fillId="0" borderId="19" xfId="0" applyNumberFormat="1" applyFont="1" applyFill="1" applyBorder="1" applyAlignment="1" applyProtection="1">
      <alignment vertical="center"/>
    </xf>
    <xf numFmtId="3" fontId="48" fillId="0" borderId="67" xfId="0" applyNumberFormat="1" applyFont="1" applyFill="1" applyBorder="1" applyAlignment="1" applyProtection="1">
      <alignment vertical="center"/>
    </xf>
    <xf numFmtId="3" fontId="48" fillId="0" borderId="64" xfId="0" applyNumberFormat="1" applyFont="1" applyFill="1" applyBorder="1" applyAlignment="1" applyProtection="1">
      <alignment vertical="center"/>
    </xf>
    <xf numFmtId="0" fontId="44" fillId="0" borderId="28" xfId="0" applyFont="1" applyFill="1" applyBorder="1" applyAlignment="1" applyProtection="1">
      <alignment horizontal="center" vertical="center" wrapText="1"/>
    </xf>
    <xf numFmtId="0" fontId="49" fillId="0" borderId="20" xfId="0" applyFont="1" applyFill="1" applyBorder="1" applyAlignment="1" applyProtection="1">
      <alignment horizontal="center" vertical="center" wrapText="1"/>
    </xf>
    <xf numFmtId="0" fontId="49" fillId="0" borderId="39" xfId="0" applyFont="1" applyFill="1" applyBorder="1" applyAlignment="1" applyProtection="1">
      <alignment horizontal="center" vertical="center"/>
    </xf>
    <xf numFmtId="0" fontId="49" fillId="0" borderId="39" xfId="0" applyFont="1" applyFill="1" applyBorder="1" applyAlignment="1" applyProtection="1">
      <alignment horizontal="center" vertical="center" wrapText="1"/>
    </xf>
    <xf numFmtId="0" fontId="44" fillId="0" borderId="21" xfId="0" applyFont="1" applyFill="1" applyBorder="1" applyProtection="1"/>
    <xf numFmtId="3" fontId="49" fillId="0" borderId="22" xfId="0" applyNumberFormat="1" applyFont="1" applyFill="1" applyBorder="1" applyAlignment="1" applyProtection="1">
      <alignment horizontal="right"/>
    </xf>
    <xf numFmtId="173" fontId="49" fillId="0" borderId="22" xfId="0" applyNumberFormat="1" applyFont="1" applyFill="1" applyBorder="1" applyAlignment="1" applyProtection="1">
      <alignment horizontal="right"/>
    </xf>
    <xf numFmtId="173" fontId="49" fillId="0" borderId="1" xfId="0" applyNumberFormat="1" applyFont="1" applyFill="1" applyBorder="1" applyAlignment="1" applyProtection="1">
      <alignment horizontal="right"/>
    </xf>
    <xf numFmtId="0" fontId="30" fillId="0" borderId="18" xfId="0" applyFont="1" applyFill="1" applyBorder="1" applyProtection="1"/>
    <xf numFmtId="3" fontId="30" fillId="0" borderId="1" xfId="0" applyNumberFormat="1" applyFont="1" applyFill="1" applyBorder="1" applyAlignment="1" applyProtection="1">
      <alignment horizontal="right" vertical="center"/>
    </xf>
    <xf numFmtId="3" fontId="49" fillId="0" borderId="1" xfId="0" applyNumberFormat="1" applyFont="1" applyFill="1" applyBorder="1" applyAlignment="1" applyProtection="1">
      <alignment horizontal="right"/>
    </xf>
    <xf numFmtId="3" fontId="30" fillId="0" borderId="1" xfId="0" applyNumberFormat="1" applyFont="1" applyFill="1" applyBorder="1" applyAlignment="1" applyProtection="1">
      <alignment horizontal="right"/>
    </xf>
    <xf numFmtId="3" fontId="49" fillId="30" borderId="1" xfId="51" applyNumberFormat="1" applyFont="1" applyFill="1" applyBorder="1" applyAlignment="1" applyProtection="1">
      <alignment horizontal="right" vertical="center" indent="1"/>
    </xf>
    <xf numFmtId="3" fontId="49" fillId="30" borderId="1" xfId="0" applyNumberFormat="1" applyFont="1" applyFill="1" applyBorder="1" applyAlignment="1" applyProtection="1">
      <alignment horizontal="right" vertical="center" indent="1"/>
    </xf>
    <xf numFmtId="0" fontId="10" fillId="0" borderId="53" xfId="0" applyFont="1" applyBorder="1" applyProtection="1">
      <protection locked="0"/>
    </xf>
    <xf numFmtId="0" fontId="9" fillId="0" borderId="54" xfId="0" applyFont="1" applyBorder="1" applyAlignment="1" applyProtection="1">
      <alignment horizontal="center"/>
      <protection locked="0"/>
    </xf>
    <xf numFmtId="0" fontId="9" fillId="0" borderId="55" xfId="0" applyFont="1" applyBorder="1" applyAlignment="1" applyProtection="1">
      <alignment horizontal="center"/>
      <protection locked="0"/>
    </xf>
    <xf numFmtId="0" fontId="10" fillId="0" borderId="31" xfId="0" applyFont="1" applyBorder="1" applyAlignment="1" applyProtection="1">
      <alignment horizontal="left"/>
      <protection locked="0"/>
    </xf>
    <xf numFmtId="0" fontId="8" fillId="0" borderId="31" xfId="0" applyFont="1" applyFill="1" applyBorder="1" applyAlignment="1" applyProtection="1">
      <alignment horizontal="right"/>
      <protection locked="0"/>
    </xf>
    <xf numFmtId="170" fontId="0" fillId="0" borderId="19" xfId="74" applyNumberFormat="1" applyFont="1" applyBorder="1" applyAlignment="1" applyProtection="1">
      <alignment horizontal="right"/>
      <protection locked="0"/>
    </xf>
    <xf numFmtId="0" fontId="10" fillId="0" borderId="31" xfId="0" applyFont="1" applyFill="1" applyBorder="1" applyAlignment="1" applyProtection="1">
      <alignment horizontal="left"/>
      <protection locked="0"/>
    </xf>
    <xf numFmtId="0" fontId="9" fillId="0" borderId="58" xfId="0" applyFont="1" applyFill="1" applyBorder="1" applyAlignment="1" applyProtection="1">
      <alignment horizontal="left"/>
      <protection locked="0"/>
    </xf>
    <xf numFmtId="0" fontId="8" fillId="0" borderId="50" xfId="0" applyFont="1" applyFill="1" applyBorder="1" applyAlignment="1" applyProtection="1">
      <alignment horizontal="right"/>
      <protection locked="0"/>
    </xf>
    <xf numFmtId="3" fontId="0" fillId="0" borderId="59" xfId="0" applyNumberFormat="1" applyBorder="1" applyAlignment="1" applyProtection="1">
      <alignment horizontal="right"/>
      <protection locked="0"/>
    </xf>
    <xf numFmtId="3" fontId="0" fillId="0" borderId="22" xfId="0" applyNumberFormat="1" applyBorder="1" applyAlignment="1" applyProtection="1">
      <alignment horizontal="right"/>
      <protection locked="0"/>
    </xf>
    <xf numFmtId="3" fontId="0" fillId="0" borderId="23" xfId="0" applyNumberFormat="1" applyBorder="1" applyAlignment="1" applyProtection="1">
      <alignment horizontal="right"/>
      <protection locked="0"/>
    </xf>
    <xf numFmtId="0" fontId="8" fillId="0" borderId="24" xfId="0" applyFont="1" applyFill="1" applyBorder="1" applyAlignment="1" applyProtection="1">
      <alignment horizontal="left"/>
      <protection locked="0"/>
    </xf>
    <xf numFmtId="0" fontId="8" fillId="0" borderId="31" xfId="0" applyFont="1" applyFill="1" applyBorder="1" applyAlignment="1" applyProtection="1">
      <alignment horizontal="left"/>
      <protection locked="0"/>
    </xf>
    <xf numFmtId="0" fontId="0" fillId="0" borderId="73" xfId="0" applyBorder="1" applyProtection="1"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58" fillId="0" borderId="0" xfId="0" applyFont="1" applyAlignment="1" applyProtection="1">
      <alignment horizontal="left"/>
      <protection locked="0"/>
    </xf>
    <xf numFmtId="0" fontId="61" fillId="0" borderId="0" xfId="0" applyFont="1" applyAlignment="1" applyProtection="1">
      <alignment horizontal="left"/>
      <protection locked="0"/>
    </xf>
    <xf numFmtId="0" fontId="44" fillId="0" borderId="1" xfId="0" applyFont="1" applyFill="1" applyBorder="1" applyAlignment="1" applyProtection="1">
      <alignment horizontal="left" vertical="center"/>
      <protection locked="0"/>
    </xf>
    <xf numFmtId="0" fontId="44" fillId="0" borderId="1" xfId="0" applyFont="1" applyBorder="1" applyAlignment="1" applyProtection="1">
      <alignment horizontal="left" vertical="center"/>
      <protection locked="0"/>
    </xf>
    <xf numFmtId="0" fontId="45" fillId="0" borderId="1" xfId="0" applyFont="1" applyBorder="1" applyAlignment="1" applyProtection="1">
      <alignment horizontal="left" vertical="center"/>
      <protection locked="0"/>
    </xf>
    <xf numFmtId="0" fontId="61" fillId="0" borderId="0" xfId="0" applyFont="1" applyAlignment="1" applyProtection="1">
      <alignment horizontal="left" wrapText="1"/>
      <protection locked="0"/>
    </xf>
    <xf numFmtId="0" fontId="49" fillId="0" borderId="1" xfId="0" applyFont="1" applyBorder="1" applyAlignment="1" applyProtection="1">
      <alignment horizontal="center" vertical="center" wrapText="1"/>
    </xf>
    <xf numFmtId="0" fontId="62" fillId="0" borderId="0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</xf>
    <xf numFmtId="0" fontId="47" fillId="0" borderId="36" xfId="0" applyFont="1" applyBorder="1" applyAlignment="1" applyProtection="1">
      <alignment horizontal="center" vertical="center"/>
    </xf>
    <xf numFmtId="0" fontId="47" fillId="0" borderId="2" xfId="0" applyFont="1" applyBorder="1" applyAlignment="1" applyProtection="1">
      <alignment horizontal="center" vertical="center"/>
    </xf>
    <xf numFmtId="0" fontId="47" fillId="0" borderId="35" xfId="0" applyFont="1" applyBorder="1" applyAlignment="1" applyProtection="1">
      <alignment horizontal="center" vertical="center"/>
    </xf>
    <xf numFmtId="0" fontId="49" fillId="0" borderId="0" xfId="0" applyFont="1" applyBorder="1" applyAlignment="1" applyProtection="1">
      <alignment horizontal="center"/>
    </xf>
    <xf numFmtId="0" fontId="87" fillId="0" borderId="25" xfId="0" applyFont="1" applyBorder="1" applyAlignment="1" applyProtection="1">
      <alignment horizontal="left"/>
      <protection locked="0"/>
    </xf>
    <xf numFmtId="0" fontId="87" fillId="0" borderId="26" xfId="0" applyFont="1" applyBorder="1" applyAlignment="1" applyProtection="1">
      <alignment horizontal="left"/>
      <protection locked="0"/>
    </xf>
    <xf numFmtId="0" fontId="87" fillId="0" borderId="27" xfId="0" applyFont="1" applyBorder="1" applyAlignment="1" applyProtection="1">
      <alignment horizontal="left"/>
      <protection locked="0"/>
    </xf>
    <xf numFmtId="0" fontId="87" fillId="0" borderId="25" xfId="0" applyFont="1" applyBorder="1" applyAlignment="1" applyProtection="1">
      <alignment horizontal="left"/>
    </xf>
    <xf numFmtId="0" fontId="87" fillId="0" borderId="26" xfId="0" applyFont="1" applyBorder="1" applyAlignment="1" applyProtection="1">
      <alignment horizontal="left"/>
    </xf>
    <xf numFmtId="0" fontId="87" fillId="0" borderId="27" xfId="0" applyFont="1" applyBorder="1" applyAlignment="1" applyProtection="1">
      <alignment horizontal="left"/>
    </xf>
    <xf numFmtId="0" fontId="10" fillId="0" borderId="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/>
    </xf>
    <xf numFmtId="0" fontId="87" fillId="0" borderId="25" xfId="0" applyFont="1" applyBorder="1" applyAlignment="1" applyProtection="1">
      <alignment horizontal="left" vertical="center"/>
      <protection locked="0"/>
    </xf>
    <xf numFmtId="0" fontId="87" fillId="0" borderId="26" xfId="0" applyFont="1" applyBorder="1" applyAlignment="1" applyProtection="1">
      <alignment horizontal="left" vertical="center"/>
      <protection locked="0"/>
    </xf>
    <xf numFmtId="0" fontId="87" fillId="0" borderId="27" xfId="0" applyFont="1" applyBorder="1" applyAlignment="1" applyProtection="1">
      <alignment horizontal="left" vertical="center"/>
      <protection locked="0"/>
    </xf>
    <xf numFmtId="0" fontId="49" fillId="0" borderId="13" xfId="73" applyFont="1" applyBorder="1" applyAlignment="1" applyProtection="1">
      <alignment horizontal="center"/>
    </xf>
    <xf numFmtId="0" fontId="49" fillId="0" borderId="14" xfId="73" applyFont="1" applyBorder="1" applyAlignment="1" applyProtection="1">
      <alignment horizontal="center"/>
    </xf>
    <xf numFmtId="0" fontId="49" fillId="0" borderId="15" xfId="73" applyFont="1" applyBorder="1" applyAlignment="1" applyProtection="1">
      <alignment horizontal="center"/>
    </xf>
    <xf numFmtId="0" fontId="49" fillId="0" borderId="20" xfId="0" applyNumberFormat="1" applyFont="1" applyFill="1" applyBorder="1" applyAlignment="1" applyProtection="1">
      <alignment horizontal="center" vertical="center" wrapText="1"/>
    </xf>
    <xf numFmtId="0" fontId="49" fillId="0" borderId="39" xfId="0" applyNumberFormat="1" applyFont="1" applyFill="1" applyBorder="1" applyAlignment="1" applyProtection="1">
      <alignment horizontal="center" vertical="center" wrapText="1"/>
    </xf>
    <xf numFmtId="0" fontId="49" fillId="0" borderId="40" xfId="0" applyNumberFormat="1" applyFont="1" applyFill="1" applyBorder="1" applyAlignment="1" applyProtection="1">
      <alignment horizontal="center" vertical="center" wrapText="1"/>
    </xf>
    <xf numFmtId="0" fontId="49" fillId="0" borderId="61" xfId="73" applyFont="1" applyFill="1" applyBorder="1" applyAlignment="1" applyProtection="1">
      <alignment horizontal="left" vertical="center"/>
    </xf>
    <xf numFmtId="0" fontId="49" fillId="0" borderId="62" xfId="73" applyFont="1" applyFill="1" applyBorder="1" applyAlignment="1" applyProtection="1">
      <alignment horizontal="left" vertical="center"/>
    </xf>
    <xf numFmtId="0" fontId="49" fillId="0" borderId="45" xfId="73" applyFont="1" applyFill="1" applyBorder="1" applyAlignment="1" applyProtection="1">
      <alignment horizontal="left" vertical="center"/>
    </xf>
    <xf numFmtId="0" fontId="49" fillId="0" borderId="68" xfId="73" applyFont="1" applyFill="1" applyBorder="1" applyAlignment="1" applyProtection="1">
      <alignment horizontal="left" vertical="center"/>
    </xf>
    <xf numFmtId="0" fontId="49" fillId="25" borderId="25" xfId="0" applyFont="1" applyFill="1" applyBorder="1" applyAlignment="1" applyProtection="1">
      <alignment horizontal="center" vertical="center"/>
    </xf>
    <xf numFmtId="0" fontId="49" fillId="25" borderId="26" xfId="0" applyFont="1" applyFill="1" applyBorder="1" applyAlignment="1" applyProtection="1">
      <alignment horizontal="center" vertical="center"/>
    </xf>
    <xf numFmtId="0" fontId="49" fillId="25" borderId="27" xfId="0" applyFont="1" applyFill="1" applyBorder="1" applyAlignment="1" applyProtection="1">
      <alignment horizontal="center" vertical="center"/>
    </xf>
    <xf numFmtId="0" fontId="49" fillId="25" borderId="20" xfId="0" applyFont="1" applyFill="1" applyBorder="1" applyAlignment="1" applyProtection="1">
      <alignment horizontal="center" vertical="center"/>
    </xf>
    <xf numFmtId="0" fontId="49" fillId="25" borderId="39" xfId="0" applyFont="1" applyFill="1" applyBorder="1" applyAlignment="1" applyProtection="1">
      <alignment horizontal="center" vertical="center"/>
    </xf>
    <xf numFmtId="0" fontId="49" fillId="25" borderId="40" xfId="0" applyFont="1" applyFill="1" applyBorder="1" applyAlignment="1" applyProtection="1">
      <alignment horizontal="center" vertical="center"/>
    </xf>
    <xf numFmtId="0" fontId="49" fillId="0" borderId="25" xfId="73" applyFont="1" applyBorder="1" applyAlignment="1" applyProtection="1">
      <alignment horizontal="center"/>
    </xf>
    <xf numFmtId="0" fontId="49" fillId="0" borderId="26" xfId="73" applyFont="1" applyBorder="1" applyAlignment="1" applyProtection="1">
      <alignment horizontal="center"/>
    </xf>
    <xf numFmtId="0" fontId="49" fillId="0" borderId="27" xfId="73" applyFont="1" applyBorder="1" applyAlignment="1" applyProtection="1">
      <alignment horizontal="center"/>
    </xf>
    <xf numFmtId="0" fontId="49" fillId="0" borderId="25" xfId="0" applyFont="1" applyBorder="1" applyAlignment="1" applyProtection="1">
      <alignment horizontal="center" vertical="center"/>
    </xf>
    <xf numFmtId="0" fontId="49" fillId="0" borderId="26" xfId="0" applyFont="1" applyBorder="1" applyAlignment="1" applyProtection="1">
      <alignment horizontal="center" vertical="center"/>
    </xf>
    <xf numFmtId="0" fontId="49" fillId="0" borderId="27" xfId="0" applyFont="1" applyBorder="1" applyAlignment="1" applyProtection="1">
      <alignment horizontal="center" vertical="center"/>
    </xf>
    <xf numFmtId="0" fontId="49" fillId="0" borderId="61" xfId="73" applyFont="1" applyBorder="1" applyAlignment="1" applyProtection="1">
      <alignment horizontal="center" vertical="center" wrapText="1"/>
    </xf>
    <xf numFmtId="0" fontId="49" fillId="0" borderId="62" xfId="73" applyFont="1" applyBorder="1" applyAlignment="1" applyProtection="1">
      <alignment horizontal="center" vertical="center" wrapText="1"/>
    </xf>
    <xf numFmtId="0" fontId="49" fillId="0" borderId="72" xfId="73" applyFont="1" applyBorder="1" applyAlignment="1" applyProtection="1">
      <alignment horizontal="center" vertical="center" wrapText="1"/>
    </xf>
    <xf numFmtId="0" fontId="49" fillId="0" borderId="73" xfId="73" applyFont="1" applyBorder="1" applyAlignment="1" applyProtection="1">
      <alignment horizontal="center" vertical="center" wrapText="1"/>
    </xf>
    <xf numFmtId="0" fontId="74" fillId="31" borderId="1" xfId="84" applyFont="1" applyFill="1" applyBorder="1" applyAlignment="1" applyProtection="1">
      <alignment horizontal="center" vertical="center" wrapText="1"/>
    </xf>
    <xf numFmtId="0" fontId="10" fillId="0" borderId="25" xfId="75" applyFont="1" applyBorder="1" applyAlignment="1" applyProtection="1">
      <alignment horizontal="center"/>
    </xf>
    <xf numFmtId="0" fontId="10" fillId="0" borderId="26" xfId="75" applyFont="1" applyBorder="1" applyAlignment="1" applyProtection="1">
      <alignment horizontal="center"/>
    </xf>
    <xf numFmtId="0" fontId="10" fillId="0" borderId="27" xfId="75" applyFont="1" applyBorder="1" applyAlignment="1" applyProtection="1">
      <alignment horizontal="center"/>
    </xf>
    <xf numFmtId="0" fontId="10" fillId="0" borderId="25" xfId="0" applyFont="1" applyBorder="1" applyAlignment="1" applyProtection="1">
      <alignment horizontal="center" vertical="center" wrapText="1"/>
    </xf>
    <xf numFmtId="0" fontId="10" fillId="0" borderId="26" xfId="0" applyFont="1" applyBorder="1" applyAlignment="1" applyProtection="1">
      <alignment horizontal="center" vertical="center" wrapText="1"/>
    </xf>
    <xf numFmtId="0" fontId="10" fillId="0" borderId="27" xfId="0" applyFont="1" applyBorder="1" applyAlignment="1" applyProtection="1">
      <alignment horizontal="center" vertical="center" wrapText="1"/>
    </xf>
    <xf numFmtId="14" fontId="49" fillId="0" borderId="61" xfId="0" applyNumberFormat="1" applyFont="1" applyBorder="1" applyAlignment="1" applyProtection="1">
      <alignment horizontal="center" vertical="center"/>
    </xf>
    <xf numFmtId="14" fontId="49" fillId="0" borderId="42" xfId="0" applyNumberFormat="1" applyFont="1" applyBorder="1" applyAlignment="1" applyProtection="1">
      <alignment horizontal="center" vertical="center"/>
    </xf>
    <xf numFmtId="14" fontId="49" fillId="0" borderId="43" xfId="0" applyNumberFormat="1" applyFont="1" applyBorder="1" applyAlignment="1" applyProtection="1">
      <alignment horizontal="center" vertical="center"/>
    </xf>
    <xf numFmtId="3" fontId="49" fillId="0" borderId="82" xfId="0" applyNumberFormat="1" applyFont="1" applyBorder="1" applyAlignment="1" applyProtection="1">
      <alignment horizontal="center"/>
    </xf>
    <xf numFmtId="3" fontId="49" fillId="0" borderId="75" xfId="0" applyNumberFormat="1" applyFont="1" applyBorder="1" applyAlignment="1" applyProtection="1">
      <alignment horizontal="center"/>
    </xf>
    <xf numFmtId="14" fontId="49" fillId="0" borderId="61" xfId="0" applyNumberFormat="1" applyFont="1" applyBorder="1" applyAlignment="1" applyProtection="1">
      <alignment horizontal="center" vertical="center"/>
      <protection locked="0"/>
    </xf>
    <xf numFmtId="14" fontId="49" fillId="0" borderId="42" xfId="0" applyNumberFormat="1" applyFont="1" applyBorder="1" applyAlignment="1" applyProtection="1">
      <alignment horizontal="center" vertical="center"/>
      <protection locked="0"/>
    </xf>
    <xf numFmtId="14" fontId="49" fillId="0" borderId="43" xfId="0" applyNumberFormat="1" applyFont="1" applyBorder="1" applyAlignment="1" applyProtection="1">
      <alignment horizontal="center" vertical="center"/>
      <protection locked="0"/>
    </xf>
    <xf numFmtId="0" fontId="49" fillId="0" borderId="82" xfId="0" applyFont="1" applyBorder="1" applyAlignment="1" applyProtection="1">
      <alignment horizontal="center"/>
    </xf>
    <xf numFmtId="0" fontId="49" fillId="0" borderId="75" xfId="0" applyFont="1" applyBorder="1" applyAlignment="1" applyProtection="1">
      <alignment horizontal="center"/>
    </xf>
    <xf numFmtId="14" fontId="49" fillId="0" borderId="25" xfId="0" applyNumberFormat="1" applyFont="1" applyBorder="1" applyAlignment="1" applyProtection="1">
      <alignment horizontal="center" vertical="center"/>
    </xf>
    <xf numFmtId="14" fontId="49" fillId="0" borderId="26" xfId="0" applyNumberFormat="1" applyFont="1" applyBorder="1" applyAlignment="1" applyProtection="1">
      <alignment horizontal="center" vertical="center"/>
    </xf>
    <xf numFmtId="14" fontId="49" fillId="0" borderId="27" xfId="0" applyNumberFormat="1" applyFont="1" applyBorder="1" applyAlignment="1" applyProtection="1">
      <alignment horizontal="center" vertical="center"/>
    </xf>
    <xf numFmtId="3" fontId="49" fillId="0" borderId="41" xfId="0" applyNumberFormat="1" applyFont="1" applyBorder="1" applyAlignment="1" applyProtection="1">
      <alignment horizontal="center"/>
    </xf>
    <xf numFmtId="3" fontId="49" fillId="0" borderId="63" xfId="0" applyNumberFormat="1" applyFont="1" applyBorder="1" applyAlignment="1" applyProtection="1">
      <alignment horizontal="center"/>
    </xf>
    <xf numFmtId="0" fontId="49" fillId="0" borderId="30" xfId="0" applyFont="1" applyBorder="1" applyAlignment="1" applyProtection="1">
      <alignment horizontal="center" vertical="center" wrapText="1"/>
    </xf>
    <xf numFmtId="0" fontId="49" fillId="0" borderId="51" xfId="0" applyFont="1" applyBorder="1" applyAlignment="1" applyProtection="1">
      <alignment horizontal="center" vertical="center" wrapText="1"/>
    </xf>
    <xf numFmtId="0" fontId="58" fillId="0" borderId="13" xfId="0" applyFont="1" applyBorder="1" applyAlignment="1" applyProtection="1">
      <alignment horizontal="center" vertical="center" wrapText="1"/>
    </xf>
    <xf numFmtId="0" fontId="58" fillId="0" borderId="14" xfId="0" applyFont="1" applyBorder="1" applyAlignment="1" applyProtection="1">
      <alignment horizontal="center" vertical="center" wrapText="1"/>
    </xf>
    <xf numFmtId="0" fontId="58" fillId="0" borderId="15" xfId="0" applyFont="1" applyBorder="1" applyAlignment="1" applyProtection="1">
      <alignment horizontal="center" vertical="center" wrapText="1"/>
    </xf>
    <xf numFmtId="0" fontId="49" fillId="0" borderId="47" xfId="0" applyFont="1" applyBorder="1" applyAlignment="1" applyProtection="1">
      <alignment horizontal="center" vertical="center" wrapText="1"/>
    </xf>
    <xf numFmtId="0" fontId="74" fillId="0" borderId="45" xfId="0" applyFont="1" applyBorder="1" applyAlignment="1" applyProtection="1">
      <alignment horizontal="center" vertical="center" wrapText="1"/>
    </xf>
    <xf numFmtId="0" fontId="74" fillId="0" borderId="65" xfId="0" applyFont="1" applyBorder="1" applyAlignment="1" applyProtection="1">
      <alignment horizontal="center" vertical="center" wrapText="1"/>
    </xf>
    <xf numFmtId="0" fontId="58" fillId="0" borderId="25" xfId="0" applyFont="1" applyBorder="1" applyAlignment="1" applyProtection="1">
      <alignment horizontal="center" vertical="center" wrapText="1"/>
    </xf>
    <xf numFmtId="0" fontId="58" fillId="0" borderId="26" xfId="0" applyFont="1" applyBorder="1" applyAlignment="1" applyProtection="1">
      <alignment horizontal="center" vertical="center" wrapText="1"/>
    </xf>
    <xf numFmtId="0" fontId="58" fillId="0" borderId="27" xfId="0" applyFont="1" applyBorder="1" applyAlignment="1" applyProtection="1">
      <alignment horizontal="center" vertical="center" wrapText="1"/>
    </xf>
    <xf numFmtId="0" fontId="49" fillId="0" borderId="14" xfId="83" applyFont="1" applyBorder="1" applyAlignment="1" applyProtection="1">
      <alignment horizontal="center"/>
    </xf>
    <xf numFmtId="0" fontId="49" fillId="0" borderId="15" xfId="83" applyFont="1" applyBorder="1" applyAlignment="1" applyProtection="1">
      <alignment horizontal="center"/>
    </xf>
    <xf numFmtId="0" fontId="49" fillId="0" borderId="37" xfId="83" applyFont="1" applyBorder="1" applyAlignment="1" applyProtection="1">
      <alignment horizontal="center" vertical="center"/>
    </xf>
    <xf numFmtId="0" fontId="49" fillId="0" borderId="14" xfId="83" applyFont="1" applyBorder="1" applyAlignment="1" applyProtection="1">
      <alignment horizontal="center" vertical="center"/>
    </xf>
    <xf numFmtId="0" fontId="49" fillId="0" borderId="15" xfId="83" applyFont="1" applyBorder="1" applyAlignment="1" applyProtection="1">
      <alignment horizontal="center" vertical="center"/>
    </xf>
    <xf numFmtId="0" fontId="49" fillId="0" borderId="13" xfId="83" applyFont="1" applyBorder="1" applyAlignment="1" applyProtection="1">
      <alignment horizontal="center" vertical="center"/>
    </xf>
    <xf numFmtId="0" fontId="49" fillId="0" borderId="40" xfId="83" applyFont="1" applyBorder="1" applyAlignment="1" applyProtection="1">
      <alignment horizontal="center" vertical="center"/>
    </xf>
    <xf numFmtId="0" fontId="49" fillId="0" borderId="64" xfId="83" applyFont="1" applyBorder="1" applyAlignment="1" applyProtection="1">
      <alignment horizontal="center" vertical="center"/>
    </xf>
    <xf numFmtId="0" fontId="49" fillId="0" borderId="19" xfId="83" applyFont="1" applyBorder="1" applyAlignment="1" applyProtection="1">
      <alignment horizontal="center" vertical="center"/>
    </xf>
    <xf numFmtId="0" fontId="49" fillId="0" borderId="20" xfId="83" applyFont="1" applyBorder="1" applyAlignment="1" applyProtection="1">
      <alignment horizontal="center" vertical="center"/>
    </xf>
    <xf numFmtId="0" fontId="49" fillId="0" borderId="18" xfId="83" applyFont="1" applyBorder="1" applyAlignment="1" applyProtection="1">
      <alignment horizontal="center" vertical="center"/>
    </xf>
    <xf numFmtId="0" fontId="49" fillId="0" borderId="67" xfId="83" applyFont="1" applyBorder="1" applyAlignment="1" applyProtection="1">
      <alignment horizontal="center" vertical="center"/>
    </xf>
    <xf numFmtId="0" fontId="49" fillId="0" borderId="37" xfId="83" applyFont="1" applyBorder="1" applyAlignment="1" applyProtection="1">
      <alignment horizontal="center"/>
    </xf>
    <xf numFmtId="0" fontId="49" fillId="0" borderId="39" xfId="83" applyFont="1" applyBorder="1" applyAlignment="1" applyProtection="1">
      <alignment horizontal="center" vertical="center"/>
    </xf>
    <xf numFmtId="0" fontId="49" fillId="0" borderId="35" xfId="83" applyFont="1" applyBorder="1" applyAlignment="1" applyProtection="1">
      <alignment horizontal="center" vertical="center"/>
    </xf>
    <xf numFmtId="0" fontId="49" fillId="0" borderId="14" xfId="0" applyFont="1" applyFill="1" applyBorder="1" applyAlignment="1" applyProtection="1">
      <alignment horizontal="center" vertical="center" wrapText="1"/>
    </xf>
    <xf numFmtId="0" fontId="49" fillId="0" borderId="13" xfId="0" applyFont="1" applyBorder="1" applyAlignment="1" applyProtection="1">
      <alignment horizontal="center"/>
    </xf>
    <xf numFmtId="0" fontId="49" fillId="0" borderId="14" xfId="0" applyFont="1" applyBorder="1" applyAlignment="1" applyProtection="1">
      <alignment horizontal="center"/>
    </xf>
    <xf numFmtId="0" fontId="74" fillId="31" borderId="1" xfId="84" applyFont="1" applyFill="1" applyBorder="1" applyAlignment="1" applyProtection="1">
      <alignment horizontal="center" vertical="center"/>
    </xf>
    <xf numFmtId="0" fontId="74" fillId="0" borderId="1" xfId="84" applyFont="1" applyBorder="1" applyAlignment="1" applyProtection="1">
      <alignment horizontal="center"/>
    </xf>
    <xf numFmtId="0" fontId="77" fillId="31" borderId="1" xfId="84" applyFont="1" applyFill="1" applyBorder="1" applyAlignment="1" applyProtection="1">
      <alignment horizontal="center" vertical="center"/>
    </xf>
    <xf numFmtId="0" fontId="49" fillId="0" borderId="12" xfId="84" applyFont="1" applyBorder="1" applyAlignment="1" applyProtection="1">
      <alignment horizontal="center" vertical="center"/>
    </xf>
    <xf numFmtId="0" fontId="49" fillId="0" borderId="44" xfId="84" applyFont="1" applyBorder="1" applyAlignment="1" applyProtection="1">
      <alignment horizontal="center" vertical="center"/>
    </xf>
    <xf numFmtId="0" fontId="49" fillId="0" borderId="32" xfId="84" applyFont="1" applyBorder="1" applyAlignment="1" applyProtection="1">
      <alignment horizontal="center" vertical="center"/>
    </xf>
    <xf numFmtId="0" fontId="49" fillId="31" borderId="1" xfId="84" applyFont="1" applyFill="1" applyBorder="1" applyAlignment="1" applyProtection="1">
      <alignment horizontal="center" vertical="center"/>
    </xf>
    <xf numFmtId="0" fontId="49" fillId="0" borderId="1" xfId="84" applyFont="1" applyBorder="1" applyAlignment="1" applyProtection="1">
      <alignment horizontal="center" vertical="center"/>
    </xf>
    <xf numFmtId="0" fontId="77" fillId="0" borderId="1" xfId="84" applyFont="1" applyBorder="1" applyAlignment="1" applyProtection="1">
      <alignment horizontal="center" vertical="center"/>
    </xf>
    <xf numFmtId="0" fontId="30" fillId="31" borderId="1" xfId="84" applyFont="1" applyFill="1" applyBorder="1" applyAlignment="1" applyProtection="1">
      <alignment horizontal="center" vertical="center"/>
    </xf>
    <xf numFmtId="0" fontId="30" fillId="0" borderId="1" xfId="84" applyFont="1" applyBorder="1" applyAlignment="1" applyProtection="1">
      <alignment horizontal="center" vertical="center"/>
    </xf>
    <xf numFmtId="0" fontId="44" fillId="25" borderId="25" xfId="0" applyFont="1" applyFill="1" applyBorder="1" applyAlignment="1" applyProtection="1">
      <alignment horizontal="left"/>
    </xf>
    <xf numFmtId="0" fontId="44" fillId="25" borderId="26" xfId="0" applyFont="1" applyFill="1" applyBorder="1" applyAlignment="1" applyProtection="1">
      <alignment horizontal="left"/>
    </xf>
    <xf numFmtId="0" fontId="44" fillId="25" borderId="27" xfId="0" applyFont="1" applyFill="1" applyBorder="1" applyAlignment="1" applyProtection="1">
      <alignment horizontal="left"/>
    </xf>
    <xf numFmtId="0" fontId="79" fillId="0" borderId="25" xfId="0" applyFont="1" applyFill="1" applyBorder="1" applyAlignment="1" applyProtection="1">
      <alignment horizontal="center"/>
    </xf>
    <xf numFmtId="0" fontId="79" fillId="0" borderId="26" xfId="0" applyFont="1" applyFill="1" applyBorder="1" applyAlignment="1" applyProtection="1">
      <alignment horizontal="center"/>
    </xf>
    <xf numFmtId="0" fontId="79" fillId="0" borderId="27" xfId="0" applyFont="1" applyFill="1" applyBorder="1" applyAlignment="1" applyProtection="1">
      <alignment horizontal="center"/>
    </xf>
    <xf numFmtId="0" fontId="79" fillId="0" borderId="37" xfId="0" applyFont="1" applyFill="1" applyBorder="1" applyAlignment="1" applyProtection="1">
      <alignment horizontal="center" vertical="center"/>
    </xf>
    <xf numFmtId="0" fontId="79" fillId="0" borderId="14" xfId="0" applyFont="1" applyFill="1" applyBorder="1" applyAlignment="1" applyProtection="1">
      <alignment horizontal="center" vertical="center"/>
    </xf>
    <xf numFmtId="0" fontId="79" fillId="0" borderId="15" xfId="0" applyFont="1" applyFill="1" applyBorder="1" applyAlignment="1" applyProtection="1">
      <alignment horizontal="center" vertical="center"/>
    </xf>
    <xf numFmtId="175" fontId="79" fillId="0" borderId="62" xfId="0" applyNumberFormat="1" applyFont="1" applyFill="1" applyBorder="1" applyAlignment="1" applyProtection="1">
      <alignment horizontal="center" vertical="center"/>
    </xf>
    <xf numFmtId="175" fontId="79" fillId="0" borderId="63" xfId="0" applyNumberFormat="1" applyFont="1" applyFill="1" applyBorder="1" applyAlignment="1" applyProtection="1">
      <alignment horizontal="center" vertical="center"/>
    </xf>
    <xf numFmtId="175" fontId="79" fillId="0" borderId="25" xfId="0" applyNumberFormat="1" applyFont="1" applyFill="1" applyBorder="1" applyAlignment="1" applyProtection="1">
      <alignment horizontal="center" vertical="center"/>
    </xf>
    <xf numFmtId="175" fontId="79" fillId="0" borderId="27" xfId="0" applyNumberFormat="1" applyFont="1" applyFill="1" applyBorder="1" applyAlignment="1" applyProtection="1">
      <alignment horizontal="center" vertical="center"/>
    </xf>
    <xf numFmtId="175" fontId="79" fillId="0" borderId="41" xfId="0" applyNumberFormat="1" applyFont="1" applyFill="1" applyBorder="1" applyAlignment="1" applyProtection="1">
      <alignment horizontal="center" vertical="center"/>
    </xf>
    <xf numFmtId="0" fontId="79" fillId="0" borderId="72" xfId="0" applyFont="1" applyFill="1" applyBorder="1" applyAlignment="1" applyProtection="1">
      <alignment horizontal="center" vertical="center" wrapText="1"/>
    </xf>
    <xf numFmtId="0" fontId="79" fillId="0" borderId="73" xfId="0" applyFont="1" applyFill="1" applyBorder="1" applyAlignment="1" applyProtection="1">
      <alignment horizontal="center" vertical="center" wrapText="1"/>
    </xf>
  </cellXfs>
  <cellStyles count="9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  - Style1" xfId="28"/>
    <cellStyle name="Comma  - Style2" xfId="29"/>
    <cellStyle name="Comma  - Style3" xfId="30"/>
    <cellStyle name="Comma  - Style4" xfId="31"/>
    <cellStyle name="Comma  - Style5" xfId="32"/>
    <cellStyle name="Comma  - Style6" xfId="33"/>
    <cellStyle name="Comma  - Style7" xfId="34"/>
    <cellStyle name="Comma  - Style8" xfId="35"/>
    <cellStyle name="Comma 2" xfId="36"/>
    <cellStyle name="Comma_adapazari yatirim maliyetleri (5)" xfId="37"/>
    <cellStyle name="Excel Built-in Normal" xfId="82"/>
    <cellStyle name="Explanatory Text" xfId="38"/>
    <cellStyle name="Followed Hyperlink" xfId="39"/>
    <cellStyle name="Good" xfId="40"/>
    <cellStyle name="Heading 1" xfId="41"/>
    <cellStyle name="Heading 2" xfId="42"/>
    <cellStyle name="Heading 3" xfId="43"/>
    <cellStyle name="Heading 4" xfId="44"/>
    <cellStyle name="Hyperlink" xfId="45"/>
    <cellStyle name="Input" xfId="46"/>
    <cellStyle name="Linked Cell" xfId="47"/>
    <cellStyle name="Neutral" xfId="48"/>
    <cellStyle name="Normal" xfId="0" builtinId="0"/>
    <cellStyle name="Normal - Style1" xfId="49"/>
    <cellStyle name="Normal 10" xfId="50"/>
    <cellStyle name="Normal 12" xfId="85"/>
    <cellStyle name="Normal 15" xfId="81"/>
    <cellStyle name="Normal 15 2" xfId="91"/>
    <cellStyle name="Normal 16" xfId="77"/>
    <cellStyle name="Normal 18" xfId="78"/>
    <cellStyle name="Normal 19" xfId="79"/>
    <cellStyle name="Normal 2" xfId="51"/>
    <cellStyle name="Normal 20" xfId="80"/>
    <cellStyle name="Normal 3" xfId="52"/>
    <cellStyle name="Normal 3 4" xfId="87"/>
    <cellStyle name="Normal 3 4 2" xfId="95"/>
    <cellStyle name="Normal 4" xfId="76"/>
    <cellStyle name="Normal 4 2" xfId="83"/>
    <cellStyle name="Normal 4 2 2" xfId="92"/>
    <cellStyle name="Normal 4 3" xfId="90"/>
    <cellStyle name="Normal 5" xfId="84"/>
    <cellStyle name="Normal 5 2" xfId="93"/>
    <cellStyle name="Normal 6" xfId="88"/>
    <cellStyle name="Normal 6 2" xfId="96"/>
    <cellStyle name="Normal 9" xfId="53"/>
    <cellStyle name="Normal_Borç Alacak Tablosu Şablonu" xfId="75"/>
    <cellStyle name="Normal_Eklenecek tablolar" xfId="73"/>
    <cellStyle name="Note" xfId="54"/>
    <cellStyle name="Œ…‹æØ‚è [0.00]_OtherCostTable_B" xfId="55"/>
    <cellStyle name="Œ…‹æØ‚è_OtherCostTable_A" xfId="56"/>
    <cellStyle name="Output" xfId="57"/>
    <cellStyle name="Percent 2" xfId="58"/>
    <cellStyle name="Standard_7A Power" xfId="59"/>
    <cellStyle name="Stil 1" xfId="60"/>
    <cellStyle name="Style 1" xfId="61"/>
    <cellStyle name="Title" xfId="62"/>
    <cellStyle name="Total" xfId="63"/>
    <cellStyle name="Update" xfId="64"/>
    <cellStyle name="Virgül" xfId="74" builtinId="3"/>
    <cellStyle name="Virgül [0]_organizasyon" xfId="65"/>
    <cellStyle name="W_OtherCostTable_B" xfId="66"/>
    <cellStyle name="Warning Text" xfId="67"/>
    <cellStyle name="Yüzde 2" xfId="86"/>
    <cellStyle name="Yüzde 2 2" xfId="94"/>
    <cellStyle name="Yüzde 3" xfId="89"/>
    <cellStyle name="Yüzde 3 2" xfId="97"/>
    <cellStyle name="표준_Book2" xfId="68"/>
    <cellStyle name="桁区切り [0.00]_BQTemp_Camp" xfId="69"/>
    <cellStyle name="桁区切り_BQ&amp;Description_G" xfId="70"/>
    <cellStyle name="標?_PIPE_RACK" xfId="71"/>
    <cellStyle name="標準_Book2" xfId="7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5.xml"/><Relationship Id="rId50" Type="http://schemas.openxmlformats.org/officeDocument/2006/relationships/externalLink" Target="externalLinks/externalLink8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3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7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externalLink" Target="externalLinks/externalLink6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9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0</xdr:colOff>
      <xdr:row>13</xdr:row>
      <xdr:rowOff>0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2714625" y="28003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en/AppData/Local/Microsoft/Windows/Temporary%20Internet%20Files/Content.Outlook/NSDRBK6W/Y&#305;ll&#305;k%20Tarife%20Tablolar&#305;%20E&#287;itim%20Programi/Da&#287;&#305;t&#305;m-(&#351;irket%20ad&#305;)-2013_kilitsi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  <sheetName val="Sayaç Bilgiler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  <sheetName val="data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Planlanan Yatırımlar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B1:L56"/>
  <sheetViews>
    <sheetView showGridLines="0" tabSelected="1" view="pageBreakPreview" zoomScale="80" zoomScaleSheetLayoutView="80" workbookViewId="0">
      <selection activeCell="N20" sqref="N20"/>
    </sheetView>
  </sheetViews>
  <sheetFormatPr defaultColWidth="9.140625" defaultRowHeight="12.75"/>
  <cols>
    <col min="1" max="1" width="1.7109375" style="574" customWidth="1"/>
    <col min="2" max="11" width="9.140625" style="574"/>
    <col min="12" max="12" width="12.7109375" style="574" customWidth="1"/>
    <col min="13" max="16384" width="9.140625" style="574"/>
  </cols>
  <sheetData>
    <row r="1" spans="2:12" ht="9" customHeight="1"/>
    <row r="2" spans="2:12">
      <c r="B2" s="575" t="s">
        <v>514</v>
      </c>
    </row>
    <row r="3" spans="2:12">
      <c r="B3" s="575"/>
    </row>
    <row r="4" spans="2:12">
      <c r="B4" s="576" t="str">
        <f>'Profil ve Lisans Bilgileri'!B2</f>
        <v>EK-1: FİRMA PROFİLİ VE LİSANS BİLGİLERİ</v>
      </c>
    </row>
    <row r="5" spans="2:12">
      <c r="B5" s="576" t="str">
        <f>'Temel Veriler'!B2</f>
        <v>EK-2: TEMEL VERİLER</v>
      </c>
    </row>
    <row r="6" spans="2:12">
      <c r="B6" s="576" t="str">
        <f>'Yıllık Bilanço'!B2</f>
        <v>EK-3: YILLIK BİLANÇOLAR</v>
      </c>
    </row>
    <row r="7" spans="2:12">
      <c r="B7" s="576" t="str">
        <f>'Yıllık Gelir Tablosu'!B2</f>
        <v>EK-4: YILLIK GELİR TABLOLARI</v>
      </c>
    </row>
    <row r="8" spans="2:12">
      <c r="B8" s="576" t="str">
        <f>'Yıllık Nakit Akım'!B2</f>
        <v>EK-5: YILLIK NAKİT AKIM TABLOLARI</v>
      </c>
    </row>
    <row r="9" spans="2:12">
      <c r="B9" s="576" t="str">
        <f>Mizanlar!B2</f>
        <v>EK-6: MİZANLAR</v>
      </c>
    </row>
    <row r="10" spans="2:12">
      <c r="B10" s="576" t="str">
        <f>Alımlar!B2</f>
        <v>EK-7: DAĞITIM ŞİRKETLERİ DOĞAL GAZ ALIM FİYAT, MİKTAR VE BEDELLERİ</v>
      </c>
    </row>
    <row r="11" spans="2:12">
      <c r="B11" s="576" t="str">
        <f>'Satışlar '!B2</f>
        <v>EK-8/A: DAĞITIM ŞİRKETLERİ DOĞAL GAZ SATIŞ FİYAT, MİKTAR VE BEDELLERİ</v>
      </c>
    </row>
    <row r="12" spans="2:12">
      <c r="B12" s="577" t="s">
        <v>1098</v>
      </c>
      <c r="C12" s="578"/>
      <c r="D12" s="578"/>
      <c r="E12" s="578"/>
      <c r="F12" s="578"/>
      <c r="G12" s="578"/>
      <c r="H12" s="578"/>
      <c r="I12" s="578"/>
      <c r="J12" s="578"/>
      <c r="K12" s="578"/>
      <c r="L12" s="578"/>
    </row>
    <row r="13" spans="2:12">
      <c r="B13" s="576" t="str">
        <f>'Serbest Tüketiciler'!B2</f>
        <v>EK-8/C: 100.000 m3 ÜZERİ TÜKETEN SERBEST TÜKETİCİLERİN LİSTESİ</v>
      </c>
    </row>
    <row r="14" spans="2:12">
      <c r="B14" s="577" t="s">
        <v>940</v>
      </c>
    </row>
    <row r="15" spans="2:12">
      <c r="B15" s="576" t="str">
        <f>Taşıma!B2</f>
        <v>EK-9: TEDARİKÇİLERDEN DOĞAL GAZ ALAN SERBEST TÜKETİCİLERİN LİSTESİ</v>
      </c>
    </row>
    <row r="16" spans="2:12">
      <c r="B16" s="577" t="s">
        <v>950</v>
      </c>
    </row>
    <row r="17" spans="2:2">
      <c r="B17" s="576" t="str">
        <f>'İşletme Giderleri'!B2</f>
        <v>EK-10/B: İŞLETME GİDERLERİ</v>
      </c>
    </row>
    <row r="18" spans="2:2">
      <c r="B18" s="576" t="str">
        <f>'İşletme Gideri Mizan Karşılığı'!B2</f>
        <v>EK-10/C: İŞLETME GİDERLERİ - MİZAN KARŞILIĞI</v>
      </c>
    </row>
    <row r="19" spans="2:2">
      <c r="B19" s="574" t="str">
        <f>'Bina Kira Giderleri'!B2</f>
        <v>EK-10/D: GAYRİMENKUL KİRA GİDERLERİ</v>
      </c>
    </row>
    <row r="20" spans="2:2">
      <c r="B20" s="576" t="str">
        <f>'Taşıt Kira Giderleri'!B2</f>
        <v>EK-10/E: TAŞIT KİRA GİDERLERİ</v>
      </c>
    </row>
    <row r="21" spans="2:2">
      <c r="B21" s="576" t="str">
        <f>'Yazılım Kira Giderleri'!B2</f>
        <v>EK-10/F: YAZILIM KİRA GİDERLERİ</v>
      </c>
    </row>
    <row r="22" spans="2:2">
      <c r="B22" s="576" t="str">
        <f>'Fatura Bilgileri'!B2</f>
        <v>EK-10/G: FATURA BİLGİLERİ</v>
      </c>
    </row>
    <row r="23" spans="2:2">
      <c r="B23" s="576" t="str">
        <f>'Periyodik Muayene Bilgileri'!B2</f>
        <v>EK-10/H: PERİYODİK MUAYENE BİLGİLERİ</v>
      </c>
    </row>
    <row r="24" spans="2:2">
      <c r="B24" s="577" t="s">
        <v>932</v>
      </c>
    </row>
    <row r="25" spans="2:2">
      <c r="B25" s="577" t="s">
        <v>933</v>
      </c>
    </row>
    <row r="26" spans="2:2">
      <c r="B26" s="576" t="str">
        <f>İstihdam!B2</f>
        <v>EK-13: PERSONEL SAYISI VE PERSONEL GİDERLERİ</v>
      </c>
    </row>
    <row r="27" spans="2:2">
      <c r="B27" s="577" t="s">
        <v>934</v>
      </c>
    </row>
    <row r="28" spans="2:2">
      <c r="B28" s="576" t="str">
        <f>Krediler!B2</f>
        <v>EK-14/B: DAĞITIM ŞİRKETLERİNİN KREDİLERİ</v>
      </c>
    </row>
    <row r="29" spans="2:2">
      <c r="B29" s="577" t="s">
        <v>935</v>
      </c>
    </row>
    <row r="30" spans="2:2">
      <c r="B30" s="577" t="s">
        <v>936</v>
      </c>
    </row>
    <row r="31" spans="2:2">
      <c r="B31" s="577" t="s">
        <v>1011</v>
      </c>
    </row>
    <row r="32" spans="2:2">
      <c r="B32" s="577" t="s">
        <v>1012</v>
      </c>
    </row>
    <row r="33" spans="2:2">
      <c r="B33" s="577" t="s">
        <v>1013</v>
      </c>
    </row>
    <row r="34" spans="2:2">
      <c r="B34" s="576" t="str">
        <f>'Hizmet Kalitesi'!B2</f>
        <v>EK-19: HİZMET KALİTESİ PERFORMANS GÖSTERGELERİ</v>
      </c>
    </row>
    <row r="35" spans="2:2">
      <c r="B35" s="576" t="str">
        <f>'Tüketici Bilgileri'!B2</f>
        <v>EK-20: TÜKETİCİ SAYISI DETAY TABLOSU</v>
      </c>
    </row>
    <row r="36" spans="2:2">
      <c r="B36" s="576" t="str">
        <f>'Yatırımlar-Mevcut Bölge'!B2</f>
        <v>EK-21/A1: YATIRIMLAR (MEVCUT BÖLGE)</v>
      </c>
    </row>
    <row r="37" spans="2:2">
      <c r="B37" s="576" t="str">
        <f>'Yatırımlar-Genişleme1'!B2</f>
        <v>EK-21/A2: YATIRIMLAR (İLGİLİ ŞEHİR(LER))</v>
      </c>
    </row>
    <row r="38" spans="2:2">
      <c r="B38" s="576" t="str">
        <f>'Yatırımlar-Genişleme2'!B2</f>
        <v>EK-21/A3: YATIRIMLAR (İLGİLİ ŞEHİR(LER))</v>
      </c>
    </row>
    <row r="39" spans="2:2">
      <c r="B39" s="576" t="str">
        <f>'Münferit Hatlar'!B2</f>
        <v>EK-21/A4: MÜNFERİT HATLAR</v>
      </c>
    </row>
    <row r="40" spans="2:2">
      <c r="B40" s="576" t="str">
        <f>'Yatırımlar-Konsolide'!B2</f>
        <v>EK-21/A5: YATIRIMLAR (KONSOLİDE)</v>
      </c>
    </row>
    <row r="41" spans="2:2">
      <c r="B41" s="576" t="str">
        <f>'Yatırım Dağılımı'!B2</f>
        <v>EK-21/B: YATIRIM DAĞILIMI</v>
      </c>
    </row>
    <row r="42" spans="2:2">
      <c r="B42" s="576" t="str">
        <f>'Planlanan Yatırımlar'!B2</f>
        <v>EK-21/C: PLANLANAN YATIRIMLAR</v>
      </c>
    </row>
    <row r="43" spans="2:2">
      <c r="B43" s="576" t="str">
        <f>'İstasyon Bilgileri'!B2</f>
        <v>EK-21/D: İSTASYON BİLGİLERİ</v>
      </c>
    </row>
    <row r="44" spans="2:2">
      <c r="B44" s="576" t="str">
        <f>'Deplase Hatlar'!B2</f>
        <v>EK-21/E: DEPLASE HATLAR</v>
      </c>
    </row>
    <row r="45" spans="2:2">
      <c r="B45" s="576" t="str">
        <f>Hakedişler!B2</f>
        <v>EK-22/A: HAKEDİŞLER</v>
      </c>
    </row>
    <row r="46" spans="2:2">
      <c r="B46" s="576" t="str">
        <f>'Hakediş Metrajları'!B2</f>
        <v>EK-22/B: HAKEDİŞ METRAJ DETAYI</v>
      </c>
    </row>
    <row r="47" spans="2:2">
      <c r="B47" s="576" t="str">
        <f>'Sayaç Bilgileri'!B2</f>
        <v>EK-22/C: SAYAÇ BİLGİLERİ</v>
      </c>
    </row>
    <row r="48" spans="2:2">
      <c r="B48" s="577" t="s">
        <v>931</v>
      </c>
    </row>
    <row r="49" spans="2:2">
      <c r="B49" s="576" t="str">
        <f>ŞHDV!B2</f>
        <v>EK-23: ŞEBEKE HARİCİ VARLIKLAR</v>
      </c>
    </row>
    <row r="50" spans="2:2">
      <c r="B50" s="576" t="str">
        <f>'Faaliyet Gelirleri'!B2</f>
        <v>EK-24/A: FAALİYET GELİRLERİ</v>
      </c>
    </row>
    <row r="51" spans="2:2">
      <c r="B51" s="576" t="str">
        <f>'Faaliyet Geliri Mizan Karşılığı'!B2</f>
        <v>EK-24/B: FAALİYET GELİRLERİ - MİZAN KARŞILIĞI</v>
      </c>
    </row>
    <row r="52" spans="2:2">
      <c r="B52" s="576" t="str">
        <f>'Güvence Bedeli'!B2</f>
        <v>EK-25: GÜVENCE BEDELİ AKIŞ TABLOSU</v>
      </c>
    </row>
    <row r="53" spans="2:2">
      <c r="B53" s="576" t="str">
        <f>'Varlık Satışı'!B2</f>
        <v>EK-26: VARLIK SATIŞI</v>
      </c>
    </row>
    <row r="54" spans="2:2">
      <c r="B54" s="576" t="str">
        <f>'Tüketim Grubu Satış Tablosu_V1'!B2</f>
        <v>EK-27/A: TÜKETİM GRUBU BAZINDA TÜKETİCİ SAYISI VE TÜKETİM MİKTARLARI (TAŞIMA DAHİL) (V1)</v>
      </c>
    </row>
    <row r="55" spans="2:2">
      <c r="B55" s="576" t="str">
        <f>'Tüketim Grubu Satış Tablosu_V2'!B2</f>
        <v>EK-27/B: TÜKETİM GRUBU BAZINDA TÜKETİCİ SAYISI VE TÜKETİM MİKTARLARI (TAŞIMA DAHİL) (V2)</v>
      </c>
    </row>
    <row r="56" spans="2:2">
      <c r="B56" s="576" t="str">
        <f>'Müşteri Profili'!B2</f>
        <v>EK-27/C: TÜKETİM KADEMELERİ BAZINDA MÜŞTERİ PROFİLİ</v>
      </c>
    </row>
  </sheetData>
  <sheetProtection password="D6CB" sheet="1" objects="1" scenarios="1" selectLockedCells="1"/>
  <pageMargins left="0.39370078740157483" right="0.39370078740157483" top="0.39370078740157483" bottom="0.39370078740157483" header="0" footer="0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>
    <pageSetUpPr fitToPage="1"/>
  </sheetPr>
  <dimension ref="A1:M109"/>
  <sheetViews>
    <sheetView showGridLines="0" view="pageBreakPreview" zoomScale="80" zoomScaleNormal="70" zoomScaleSheetLayoutView="80" workbookViewId="0">
      <selection activeCell="C19" sqref="C19"/>
    </sheetView>
  </sheetViews>
  <sheetFormatPr defaultColWidth="9.140625" defaultRowHeight="15"/>
  <cols>
    <col min="1" max="1" width="1.7109375" style="253" customWidth="1"/>
    <col min="2" max="2" width="42.85546875" style="253" customWidth="1"/>
    <col min="3" max="3" width="19.85546875" style="253" customWidth="1"/>
    <col min="4" max="4" width="18.42578125" style="253" customWidth="1"/>
    <col min="5" max="5" width="18.140625" style="447" customWidth="1"/>
    <col min="6" max="6" width="17.140625" style="253" customWidth="1"/>
    <col min="7" max="7" width="16.85546875" style="253" customWidth="1"/>
    <col min="8" max="8" width="1.7109375" style="253" customWidth="1"/>
    <col min="9" max="9" width="9.140625" style="253"/>
    <col min="10" max="10" width="10" style="253" bestFit="1" customWidth="1"/>
    <col min="11" max="11" width="14" style="253" customWidth="1"/>
    <col min="12" max="255" width="9.140625" style="253"/>
    <col min="256" max="256" width="3.85546875" style="253" customWidth="1"/>
    <col min="257" max="257" width="44.5703125" style="253" customWidth="1"/>
    <col min="258" max="258" width="3.5703125" style="253" customWidth="1"/>
    <col min="259" max="259" width="24" style="253" customWidth="1"/>
    <col min="260" max="260" width="10.140625" style="253" bestFit="1" customWidth="1"/>
    <col min="261" max="261" width="0" style="253" hidden="1" customWidth="1"/>
    <col min="262" max="262" width="8.42578125" style="253" customWidth="1"/>
    <col min="263" max="263" width="0" style="253" hidden="1" customWidth="1"/>
    <col min="264" max="511" width="9.140625" style="253"/>
    <col min="512" max="512" width="3.85546875" style="253" customWidth="1"/>
    <col min="513" max="513" width="44.5703125" style="253" customWidth="1"/>
    <col min="514" max="514" width="3.5703125" style="253" customWidth="1"/>
    <col min="515" max="515" width="24" style="253" customWidth="1"/>
    <col min="516" max="516" width="10.140625" style="253" bestFit="1" customWidth="1"/>
    <col min="517" max="517" width="0" style="253" hidden="1" customWidth="1"/>
    <col min="518" max="518" width="8.42578125" style="253" customWidth="1"/>
    <col min="519" max="519" width="0" style="253" hidden="1" customWidth="1"/>
    <col min="520" max="767" width="9.140625" style="253"/>
    <col min="768" max="768" width="3.85546875" style="253" customWidth="1"/>
    <col min="769" max="769" width="44.5703125" style="253" customWidth="1"/>
    <col min="770" max="770" width="3.5703125" style="253" customWidth="1"/>
    <col min="771" max="771" width="24" style="253" customWidth="1"/>
    <col min="772" max="772" width="10.140625" style="253" bestFit="1" customWidth="1"/>
    <col min="773" max="773" width="0" style="253" hidden="1" customWidth="1"/>
    <col min="774" max="774" width="8.42578125" style="253" customWidth="1"/>
    <col min="775" max="775" width="0" style="253" hidden="1" customWidth="1"/>
    <col min="776" max="1023" width="9.140625" style="253"/>
    <col min="1024" max="1024" width="3.85546875" style="253" customWidth="1"/>
    <col min="1025" max="1025" width="44.5703125" style="253" customWidth="1"/>
    <col min="1026" max="1026" width="3.5703125" style="253" customWidth="1"/>
    <col min="1027" max="1027" width="24" style="253" customWidth="1"/>
    <col min="1028" max="1028" width="10.140625" style="253" bestFit="1" customWidth="1"/>
    <col min="1029" max="1029" width="0" style="253" hidden="1" customWidth="1"/>
    <col min="1030" max="1030" width="8.42578125" style="253" customWidth="1"/>
    <col min="1031" max="1031" width="0" style="253" hidden="1" customWidth="1"/>
    <col min="1032" max="1279" width="9.140625" style="253"/>
    <col min="1280" max="1280" width="3.85546875" style="253" customWidth="1"/>
    <col min="1281" max="1281" width="44.5703125" style="253" customWidth="1"/>
    <col min="1282" max="1282" width="3.5703125" style="253" customWidth="1"/>
    <col min="1283" max="1283" width="24" style="253" customWidth="1"/>
    <col min="1284" max="1284" width="10.140625" style="253" bestFit="1" customWidth="1"/>
    <col min="1285" max="1285" width="0" style="253" hidden="1" customWidth="1"/>
    <col min="1286" max="1286" width="8.42578125" style="253" customWidth="1"/>
    <col min="1287" max="1287" width="0" style="253" hidden="1" customWidth="1"/>
    <col min="1288" max="1535" width="9.140625" style="253"/>
    <col min="1536" max="1536" width="3.85546875" style="253" customWidth="1"/>
    <col min="1537" max="1537" width="44.5703125" style="253" customWidth="1"/>
    <col min="1538" max="1538" width="3.5703125" style="253" customWidth="1"/>
    <col min="1539" max="1539" width="24" style="253" customWidth="1"/>
    <col min="1540" max="1540" width="10.140625" style="253" bestFit="1" customWidth="1"/>
    <col min="1541" max="1541" width="0" style="253" hidden="1" customWidth="1"/>
    <col min="1542" max="1542" width="8.42578125" style="253" customWidth="1"/>
    <col min="1543" max="1543" width="0" style="253" hidden="1" customWidth="1"/>
    <col min="1544" max="1791" width="9.140625" style="253"/>
    <col min="1792" max="1792" width="3.85546875" style="253" customWidth="1"/>
    <col min="1793" max="1793" width="44.5703125" style="253" customWidth="1"/>
    <col min="1794" max="1794" width="3.5703125" style="253" customWidth="1"/>
    <col min="1795" max="1795" width="24" style="253" customWidth="1"/>
    <col min="1796" max="1796" width="10.140625" style="253" bestFit="1" customWidth="1"/>
    <col min="1797" max="1797" width="0" style="253" hidden="1" customWidth="1"/>
    <col min="1798" max="1798" width="8.42578125" style="253" customWidth="1"/>
    <col min="1799" max="1799" width="0" style="253" hidden="1" customWidth="1"/>
    <col min="1800" max="2047" width="9.140625" style="253"/>
    <col min="2048" max="2048" width="3.85546875" style="253" customWidth="1"/>
    <col min="2049" max="2049" width="44.5703125" style="253" customWidth="1"/>
    <col min="2050" max="2050" width="3.5703125" style="253" customWidth="1"/>
    <col min="2051" max="2051" width="24" style="253" customWidth="1"/>
    <col min="2052" max="2052" width="10.140625" style="253" bestFit="1" customWidth="1"/>
    <col min="2053" max="2053" width="0" style="253" hidden="1" customWidth="1"/>
    <col min="2054" max="2054" width="8.42578125" style="253" customWidth="1"/>
    <col min="2055" max="2055" width="0" style="253" hidden="1" customWidth="1"/>
    <col min="2056" max="2303" width="9.140625" style="253"/>
    <col min="2304" max="2304" width="3.85546875" style="253" customWidth="1"/>
    <col min="2305" max="2305" width="44.5703125" style="253" customWidth="1"/>
    <col min="2306" max="2306" width="3.5703125" style="253" customWidth="1"/>
    <col min="2307" max="2307" width="24" style="253" customWidth="1"/>
    <col min="2308" max="2308" width="10.140625" style="253" bestFit="1" customWidth="1"/>
    <col min="2309" max="2309" width="0" style="253" hidden="1" customWidth="1"/>
    <col min="2310" max="2310" width="8.42578125" style="253" customWidth="1"/>
    <col min="2311" max="2311" width="0" style="253" hidden="1" customWidth="1"/>
    <col min="2312" max="2559" width="9.140625" style="253"/>
    <col min="2560" max="2560" width="3.85546875" style="253" customWidth="1"/>
    <col min="2561" max="2561" width="44.5703125" style="253" customWidth="1"/>
    <col min="2562" max="2562" width="3.5703125" style="253" customWidth="1"/>
    <col min="2563" max="2563" width="24" style="253" customWidth="1"/>
    <col min="2564" max="2564" width="10.140625" style="253" bestFit="1" customWidth="1"/>
    <col min="2565" max="2565" width="0" style="253" hidden="1" customWidth="1"/>
    <col min="2566" max="2566" width="8.42578125" style="253" customWidth="1"/>
    <col min="2567" max="2567" width="0" style="253" hidden="1" customWidth="1"/>
    <col min="2568" max="2815" width="9.140625" style="253"/>
    <col min="2816" max="2816" width="3.85546875" style="253" customWidth="1"/>
    <col min="2817" max="2817" width="44.5703125" style="253" customWidth="1"/>
    <col min="2818" max="2818" width="3.5703125" style="253" customWidth="1"/>
    <col min="2819" max="2819" width="24" style="253" customWidth="1"/>
    <col min="2820" max="2820" width="10.140625" style="253" bestFit="1" customWidth="1"/>
    <col min="2821" max="2821" width="0" style="253" hidden="1" customWidth="1"/>
    <col min="2822" max="2822" width="8.42578125" style="253" customWidth="1"/>
    <col min="2823" max="2823" width="0" style="253" hidden="1" customWidth="1"/>
    <col min="2824" max="3071" width="9.140625" style="253"/>
    <col min="3072" max="3072" width="3.85546875" style="253" customWidth="1"/>
    <col min="3073" max="3073" width="44.5703125" style="253" customWidth="1"/>
    <col min="3074" max="3074" width="3.5703125" style="253" customWidth="1"/>
    <col min="3075" max="3075" width="24" style="253" customWidth="1"/>
    <col min="3076" max="3076" width="10.140625" style="253" bestFit="1" customWidth="1"/>
    <col min="3077" max="3077" width="0" style="253" hidden="1" customWidth="1"/>
    <col min="3078" max="3078" width="8.42578125" style="253" customWidth="1"/>
    <col min="3079" max="3079" width="0" style="253" hidden="1" customWidth="1"/>
    <col min="3080" max="3327" width="9.140625" style="253"/>
    <col min="3328" max="3328" width="3.85546875" style="253" customWidth="1"/>
    <col min="3329" max="3329" width="44.5703125" style="253" customWidth="1"/>
    <col min="3330" max="3330" width="3.5703125" style="253" customWidth="1"/>
    <col min="3331" max="3331" width="24" style="253" customWidth="1"/>
    <col min="3332" max="3332" width="10.140625" style="253" bestFit="1" customWidth="1"/>
    <col min="3333" max="3333" width="0" style="253" hidden="1" customWidth="1"/>
    <col min="3334" max="3334" width="8.42578125" style="253" customWidth="1"/>
    <col min="3335" max="3335" width="0" style="253" hidden="1" customWidth="1"/>
    <col min="3336" max="3583" width="9.140625" style="253"/>
    <col min="3584" max="3584" width="3.85546875" style="253" customWidth="1"/>
    <col min="3585" max="3585" width="44.5703125" style="253" customWidth="1"/>
    <col min="3586" max="3586" width="3.5703125" style="253" customWidth="1"/>
    <col min="3587" max="3587" width="24" style="253" customWidth="1"/>
    <col min="3588" max="3588" width="10.140625" style="253" bestFit="1" customWidth="1"/>
    <col min="3589" max="3589" width="0" style="253" hidden="1" customWidth="1"/>
    <col min="3590" max="3590" width="8.42578125" style="253" customWidth="1"/>
    <col min="3591" max="3591" width="0" style="253" hidden="1" customWidth="1"/>
    <col min="3592" max="3839" width="9.140625" style="253"/>
    <col min="3840" max="3840" width="3.85546875" style="253" customWidth="1"/>
    <col min="3841" max="3841" width="44.5703125" style="253" customWidth="1"/>
    <col min="3842" max="3842" width="3.5703125" style="253" customWidth="1"/>
    <col min="3843" max="3843" width="24" style="253" customWidth="1"/>
    <col min="3844" max="3844" width="10.140625" style="253" bestFit="1" customWidth="1"/>
    <col min="3845" max="3845" width="0" style="253" hidden="1" customWidth="1"/>
    <col min="3846" max="3846" width="8.42578125" style="253" customWidth="1"/>
    <col min="3847" max="3847" width="0" style="253" hidden="1" customWidth="1"/>
    <col min="3848" max="4095" width="9.140625" style="253"/>
    <col min="4096" max="4096" width="3.85546875" style="253" customWidth="1"/>
    <col min="4097" max="4097" width="44.5703125" style="253" customWidth="1"/>
    <col min="4098" max="4098" width="3.5703125" style="253" customWidth="1"/>
    <col min="4099" max="4099" width="24" style="253" customWidth="1"/>
    <col min="4100" max="4100" width="10.140625" style="253" bestFit="1" customWidth="1"/>
    <col min="4101" max="4101" width="0" style="253" hidden="1" customWidth="1"/>
    <col min="4102" max="4102" width="8.42578125" style="253" customWidth="1"/>
    <col min="4103" max="4103" width="0" style="253" hidden="1" customWidth="1"/>
    <col min="4104" max="4351" width="9.140625" style="253"/>
    <col min="4352" max="4352" width="3.85546875" style="253" customWidth="1"/>
    <col min="4353" max="4353" width="44.5703125" style="253" customWidth="1"/>
    <col min="4354" max="4354" width="3.5703125" style="253" customWidth="1"/>
    <col min="4355" max="4355" width="24" style="253" customWidth="1"/>
    <col min="4356" max="4356" width="10.140625" style="253" bestFit="1" customWidth="1"/>
    <col min="4357" max="4357" width="0" style="253" hidden="1" customWidth="1"/>
    <col min="4358" max="4358" width="8.42578125" style="253" customWidth="1"/>
    <col min="4359" max="4359" width="0" style="253" hidden="1" customWidth="1"/>
    <col min="4360" max="4607" width="9.140625" style="253"/>
    <col min="4608" max="4608" width="3.85546875" style="253" customWidth="1"/>
    <col min="4609" max="4609" width="44.5703125" style="253" customWidth="1"/>
    <col min="4610" max="4610" width="3.5703125" style="253" customWidth="1"/>
    <col min="4611" max="4611" width="24" style="253" customWidth="1"/>
    <col min="4612" max="4612" width="10.140625" style="253" bestFit="1" customWidth="1"/>
    <col min="4613" max="4613" width="0" style="253" hidden="1" customWidth="1"/>
    <col min="4614" max="4614" width="8.42578125" style="253" customWidth="1"/>
    <col min="4615" max="4615" width="0" style="253" hidden="1" customWidth="1"/>
    <col min="4616" max="4863" width="9.140625" style="253"/>
    <col min="4864" max="4864" width="3.85546875" style="253" customWidth="1"/>
    <col min="4865" max="4865" width="44.5703125" style="253" customWidth="1"/>
    <col min="4866" max="4866" width="3.5703125" style="253" customWidth="1"/>
    <col min="4867" max="4867" width="24" style="253" customWidth="1"/>
    <col min="4868" max="4868" width="10.140625" style="253" bestFit="1" customWidth="1"/>
    <col min="4869" max="4869" width="0" style="253" hidden="1" customWidth="1"/>
    <col min="4870" max="4870" width="8.42578125" style="253" customWidth="1"/>
    <col min="4871" max="4871" width="0" style="253" hidden="1" customWidth="1"/>
    <col min="4872" max="5119" width="9.140625" style="253"/>
    <col min="5120" max="5120" width="3.85546875" style="253" customWidth="1"/>
    <col min="5121" max="5121" width="44.5703125" style="253" customWidth="1"/>
    <col min="5122" max="5122" width="3.5703125" style="253" customWidth="1"/>
    <col min="5123" max="5123" width="24" style="253" customWidth="1"/>
    <col min="5124" max="5124" width="10.140625" style="253" bestFit="1" customWidth="1"/>
    <col min="5125" max="5125" width="0" style="253" hidden="1" customWidth="1"/>
    <col min="5126" max="5126" width="8.42578125" style="253" customWidth="1"/>
    <col min="5127" max="5127" width="0" style="253" hidden="1" customWidth="1"/>
    <col min="5128" max="5375" width="9.140625" style="253"/>
    <col min="5376" max="5376" width="3.85546875" style="253" customWidth="1"/>
    <col min="5377" max="5377" width="44.5703125" style="253" customWidth="1"/>
    <col min="5378" max="5378" width="3.5703125" style="253" customWidth="1"/>
    <col min="5379" max="5379" width="24" style="253" customWidth="1"/>
    <col min="5380" max="5380" width="10.140625" style="253" bestFit="1" customWidth="1"/>
    <col min="5381" max="5381" width="0" style="253" hidden="1" customWidth="1"/>
    <col min="5382" max="5382" width="8.42578125" style="253" customWidth="1"/>
    <col min="5383" max="5383" width="0" style="253" hidden="1" customWidth="1"/>
    <col min="5384" max="5631" width="9.140625" style="253"/>
    <col min="5632" max="5632" width="3.85546875" style="253" customWidth="1"/>
    <col min="5633" max="5633" width="44.5703125" style="253" customWidth="1"/>
    <col min="5634" max="5634" width="3.5703125" style="253" customWidth="1"/>
    <col min="5635" max="5635" width="24" style="253" customWidth="1"/>
    <col min="5636" max="5636" width="10.140625" style="253" bestFit="1" customWidth="1"/>
    <col min="5637" max="5637" width="0" style="253" hidden="1" customWidth="1"/>
    <col min="5638" max="5638" width="8.42578125" style="253" customWidth="1"/>
    <col min="5639" max="5639" width="0" style="253" hidden="1" customWidth="1"/>
    <col min="5640" max="5887" width="9.140625" style="253"/>
    <col min="5888" max="5888" width="3.85546875" style="253" customWidth="1"/>
    <col min="5889" max="5889" width="44.5703125" style="253" customWidth="1"/>
    <col min="5890" max="5890" width="3.5703125" style="253" customWidth="1"/>
    <col min="5891" max="5891" width="24" style="253" customWidth="1"/>
    <col min="5892" max="5892" width="10.140625" style="253" bestFit="1" customWidth="1"/>
    <col min="5893" max="5893" width="0" style="253" hidden="1" customWidth="1"/>
    <col min="5894" max="5894" width="8.42578125" style="253" customWidth="1"/>
    <col min="5895" max="5895" width="0" style="253" hidden="1" customWidth="1"/>
    <col min="5896" max="6143" width="9.140625" style="253"/>
    <col min="6144" max="6144" width="3.85546875" style="253" customWidth="1"/>
    <col min="6145" max="6145" width="44.5703125" style="253" customWidth="1"/>
    <col min="6146" max="6146" width="3.5703125" style="253" customWidth="1"/>
    <col min="6147" max="6147" width="24" style="253" customWidth="1"/>
    <col min="6148" max="6148" width="10.140625" style="253" bestFit="1" customWidth="1"/>
    <col min="6149" max="6149" width="0" style="253" hidden="1" customWidth="1"/>
    <col min="6150" max="6150" width="8.42578125" style="253" customWidth="1"/>
    <col min="6151" max="6151" width="0" style="253" hidden="1" customWidth="1"/>
    <col min="6152" max="6399" width="9.140625" style="253"/>
    <col min="6400" max="6400" width="3.85546875" style="253" customWidth="1"/>
    <col min="6401" max="6401" width="44.5703125" style="253" customWidth="1"/>
    <col min="6402" max="6402" width="3.5703125" style="253" customWidth="1"/>
    <col min="6403" max="6403" width="24" style="253" customWidth="1"/>
    <col min="6404" max="6404" width="10.140625" style="253" bestFit="1" customWidth="1"/>
    <col min="6405" max="6405" width="0" style="253" hidden="1" customWidth="1"/>
    <col min="6406" max="6406" width="8.42578125" style="253" customWidth="1"/>
    <col min="6407" max="6407" width="0" style="253" hidden="1" customWidth="1"/>
    <col min="6408" max="6655" width="9.140625" style="253"/>
    <col min="6656" max="6656" width="3.85546875" style="253" customWidth="1"/>
    <col min="6657" max="6657" width="44.5703125" style="253" customWidth="1"/>
    <col min="6658" max="6658" width="3.5703125" style="253" customWidth="1"/>
    <col min="6659" max="6659" width="24" style="253" customWidth="1"/>
    <col min="6660" max="6660" width="10.140625" style="253" bestFit="1" customWidth="1"/>
    <col min="6661" max="6661" width="0" style="253" hidden="1" customWidth="1"/>
    <col min="6662" max="6662" width="8.42578125" style="253" customWidth="1"/>
    <col min="6663" max="6663" width="0" style="253" hidden="1" customWidth="1"/>
    <col min="6664" max="6911" width="9.140625" style="253"/>
    <col min="6912" max="6912" width="3.85546875" style="253" customWidth="1"/>
    <col min="6913" max="6913" width="44.5703125" style="253" customWidth="1"/>
    <col min="6914" max="6914" width="3.5703125" style="253" customWidth="1"/>
    <col min="6915" max="6915" width="24" style="253" customWidth="1"/>
    <col min="6916" max="6916" width="10.140625" style="253" bestFit="1" customWidth="1"/>
    <col min="6917" max="6917" width="0" style="253" hidden="1" customWidth="1"/>
    <col min="6918" max="6918" width="8.42578125" style="253" customWidth="1"/>
    <col min="6919" max="6919" width="0" style="253" hidden="1" customWidth="1"/>
    <col min="6920" max="7167" width="9.140625" style="253"/>
    <col min="7168" max="7168" width="3.85546875" style="253" customWidth="1"/>
    <col min="7169" max="7169" width="44.5703125" style="253" customWidth="1"/>
    <col min="7170" max="7170" width="3.5703125" style="253" customWidth="1"/>
    <col min="7171" max="7171" width="24" style="253" customWidth="1"/>
    <col min="7172" max="7172" width="10.140625" style="253" bestFit="1" customWidth="1"/>
    <col min="7173" max="7173" width="0" style="253" hidden="1" customWidth="1"/>
    <col min="7174" max="7174" width="8.42578125" style="253" customWidth="1"/>
    <col min="7175" max="7175" width="0" style="253" hidden="1" customWidth="1"/>
    <col min="7176" max="7423" width="9.140625" style="253"/>
    <col min="7424" max="7424" width="3.85546875" style="253" customWidth="1"/>
    <col min="7425" max="7425" width="44.5703125" style="253" customWidth="1"/>
    <col min="7426" max="7426" width="3.5703125" style="253" customWidth="1"/>
    <col min="7427" max="7427" width="24" style="253" customWidth="1"/>
    <col min="7428" max="7428" width="10.140625" style="253" bestFit="1" customWidth="1"/>
    <col min="7429" max="7429" width="0" style="253" hidden="1" customWidth="1"/>
    <col min="7430" max="7430" width="8.42578125" style="253" customWidth="1"/>
    <col min="7431" max="7431" width="0" style="253" hidden="1" customWidth="1"/>
    <col min="7432" max="7679" width="9.140625" style="253"/>
    <col min="7680" max="7680" width="3.85546875" style="253" customWidth="1"/>
    <col min="7681" max="7681" width="44.5703125" style="253" customWidth="1"/>
    <col min="7682" max="7682" width="3.5703125" style="253" customWidth="1"/>
    <col min="7683" max="7683" width="24" style="253" customWidth="1"/>
    <col min="7684" max="7684" width="10.140625" style="253" bestFit="1" customWidth="1"/>
    <col min="7685" max="7685" width="0" style="253" hidden="1" customWidth="1"/>
    <col min="7686" max="7686" width="8.42578125" style="253" customWidth="1"/>
    <col min="7687" max="7687" width="0" style="253" hidden="1" customWidth="1"/>
    <col min="7688" max="7935" width="9.140625" style="253"/>
    <col min="7936" max="7936" width="3.85546875" style="253" customWidth="1"/>
    <col min="7937" max="7937" width="44.5703125" style="253" customWidth="1"/>
    <col min="7938" max="7938" width="3.5703125" style="253" customWidth="1"/>
    <col min="7939" max="7939" width="24" style="253" customWidth="1"/>
    <col min="7940" max="7940" width="10.140625" style="253" bestFit="1" customWidth="1"/>
    <col min="7941" max="7941" width="0" style="253" hidden="1" customWidth="1"/>
    <col min="7942" max="7942" width="8.42578125" style="253" customWidth="1"/>
    <col min="7943" max="7943" width="0" style="253" hidden="1" customWidth="1"/>
    <col min="7944" max="8191" width="9.140625" style="253"/>
    <col min="8192" max="8192" width="3.85546875" style="253" customWidth="1"/>
    <col min="8193" max="8193" width="44.5703125" style="253" customWidth="1"/>
    <col min="8194" max="8194" width="3.5703125" style="253" customWidth="1"/>
    <col min="8195" max="8195" width="24" style="253" customWidth="1"/>
    <col min="8196" max="8196" width="10.140625" style="253" bestFit="1" customWidth="1"/>
    <col min="8197" max="8197" width="0" style="253" hidden="1" customWidth="1"/>
    <col min="8198" max="8198" width="8.42578125" style="253" customWidth="1"/>
    <col min="8199" max="8199" width="0" style="253" hidden="1" customWidth="1"/>
    <col min="8200" max="8447" width="9.140625" style="253"/>
    <col min="8448" max="8448" width="3.85546875" style="253" customWidth="1"/>
    <col min="8449" max="8449" width="44.5703125" style="253" customWidth="1"/>
    <col min="8450" max="8450" width="3.5703125" style="253" customWidth="1"/>
    <col min="8451" max="8451" width="24" style="253" customWidth="1"/>
    <col min="8452" max="8452" width="10.140625" style="253" bestFit="1" customWidth="1"/>
    <col min="8453" max="8453" width="0" style="253" hidden="1" customWidth="1"/>
    <col min="8454" max="8454" width="8.42578125" style="253" customWidth="1"/>
    <col min="8455" max="8455" width="0" style="253" hidden="1" customWidth="1"/>
    <col min="8456" max="8703" width="9.140625" style="253"/>
    <col min="8704" max="8704" width="3.85546875" style="253" customWidth="1"/>
    <col min="8705" max="8705" width="44.5703125" style="253" customWidth="1"/>
    <col min="8706" max="8706" width="3.5703125" style="253" customWidth="1"/>
    <col min="8707" max="8707" width="24" style="253" customWidth="1"/>
    <col min="8708" max="8708" width="10.140625" style="253" bestFit="1" customWidth="1"/>
    <col min="8709" max="8709" width="0" style="253" hidden="1" customWidth="1"/>
    <col min="8710" max="8710" width="8.42578125" style="253" customWidth="1"/>
    <col min="8711" max="8711" width="0" style="253" hidden="1" customWidth="1"/>
    <col min="8712" max="8959" width="9.140625" style="253"/>
    <col min="8960" max="8960" width="3.85546875" style="253" customWidth="1"/>
    <col min="8961" max="8961" width="44.5703125" style="253" customWidth="1"/>
    <col min="8962" max="8962" width="3.5703125" style="253" customWidth="1"/>
    <col min="8963" max="8963" width="24" style="253" customWidth="1"/>
    <col min="8964" max="8964" width="10.140625" style="253" bestFit="1" customWidth="1"/>
    <col min="8965" max="8965" width="0" style="253" hidden="1" customWidth="1"/>
    <col min="8966" max="8966" width="8.42578125" style="253" customWidth="1"/>
    <col min="8967" max="8967" width="0" style="253" hidden="1" customWidth="1"/>
    <col min="8968" max="9215" width="9.140625" style="253"/>
    <col min="9216" max="9216" width="3.85546875" style="253" customWidth="1"/>
    <col min="9217" max="9217" width="44.5703125" style="253" customWidth="1"/>
    <col min="9218" max="9218" width="3.5703125" style="253" customWidth="1"/>
    <col min="9219" max="9219" width="24" style="253" customWidth="1"/>
    <col min="9220" max="9220" width="10.140625" style="253" bestFit="1" customWidth="1"/>
    <col min="9221" max="9221" width="0" style="253" hidden="1" customWidth="1"/>
    <col min="9222" max="9222" width="8.42578125" style="253" customWidth="1"/>
    <col min="9223" max="9223" width="0" style="253" hidden="1" customWidth="1"/>
    <col min="9224" max="9471" width="9.140625" style="253"/>
    <col min="9472" max="9472" width="3.85546875" style="253" customWidth="1"/>
    <col min="9473" max="9473" width="44.5703125" style="253" customWidth="1"/>
    <col min="9474" max="9474" width="3.5703125" style="253" customWidth="1"/>
    <col min="9475" max="9475" width="24" style="253" customWidth="1"/>
    <col min="9476" max="9476" width="10.140625" style="253" bestFit="1" customWidth="1"/>
    <col min="9477" max="9477" width="0" style="253" hidden="1" customWidth="1"/>
    <col min="9478" max="9478" width="8.42578125" style="253" customWidth="1"/>
    <col min="9479" max="9479" width="0" style="253" hidden="1" customWidth="1"/>
    <col min="9480" max="9727" width="9.140625" style="253"/>
    <col min="9728" max="9728" width="3.85546875" style="253" customWidth="1"/>
    <col min="9729" max="9729" width="44.5703125" style="253" customWidth="1"/>
    <col min="9730" max="9730" width="3.5703125" style="253" customWidth="1"/>
    <col min="9731" max="9731" width="24" style="253" customWidth="1"/>
    <col min="9732" max="9732" width="10.140625" style="253" bestFit="1" customWidth="1"/>
    <col min="9733" max="9733" width="0" style="253" hidden="1" customWidth="1"/>
    <col min="9734" max="9734" width="8.42578125" style="253" customWidth="1"/>
    <col min="9735" max="9735" width="0" style="253" hidden="1" customWidth="1"/>
    <col min="9736" max="9983" width="9.140625" style="253"/>
    <col min="9984" max="9984" width="3.85546875" style="253" customWidth="1"/>
    <col min="9985" max="9985" width="44.5703125" style="253" customWidth="1"/>
    <col min="9986" max="9986" width="3.5703125" style="253" customWidth="1"/>
    <col min="9987" max="9987" width="24" style="253" customWidth="1"/>
    <col min="9988" max="9988" width="10.140625" style="253" bestFit="1" customWidth="1"/>
    <col min="9989" max="9989" width="0" style="253" hidden="1" customWidth="1"/>
    <col min="9990" max="9990" width="8.42578125" style="253" customWidth="1"/>
    <col min="9991" max="9991" width="0" style="253" hidden="1" customWidth="1"/>
    <col min="9992" max="10239" width="9.140625" style="253"/>
    <col min="10240" max="10240" width="3.85546875" style="253" customWidth="1"/>
    <col min="10241" max="10241" width="44.5703125" style="253" customWidth="1"/>
    <col min="10242" max="10242" width="3.5703125" style="253" customWidth="1"/>
    <col min="10243" max="10243" width="24" style="253" customWidth="1"/>
    <col min="10244" max="10244" width="10.140625" style="253" bestFit="1" customWidth="1"/>
    <col min="10245" max="10245" width="0" style="253" hidden="1" customWidth="1"/>
    <col min="10246" max="10246" width="8.42578125" style="253" customWidth="1"/>
    <col min="10247" max="10247" width="0" style="253" hidden="1" customWidth="1"/>
    <col min="10248" max="10495" width="9.140625" style="253"/>
    <col min="10496" max="10496" width="3.85546875" style="253" customWidth="1"/>
    <col min="10497" max="10497" width="44.5703125" style="253" customWidth="1"/>
    <col min="10498" max="10498" width="3.5703125" style="253" customWidth="1"/>
    <col min="10499" max="10499" width="24" style="253" customWidth="1"/>
    <col min="10500" max="10500" width="10.140625" style="253" bestFit="1" customWidth="1"/>
    <col min="10501" max="10501" width="0" style="253" hidden="1" customWidth="1"/>
    <col min="10502" max="10502" width="8.42578125" style="253" customWidth="1"/>
    <col min="10503" max="10503" width="0" style="253" hidden="1" customWidth="1"/>
    <col min="10504" max="10751" width="9.140625" style="253"/>
    <col min="10752" max="10752" width="3.85546875" style="253" customWidth="1"/>
    <col min="10753" max="10753" width="44.5703125" style="253" customWidth="1"/>
    <col min="10754" max="10754" width="3.5703125" style="253" customWidth="1"/>
    <col min="10755" max="10755" width="24" style="253" customWidth="1"/>
    <col min="10756" max="10756" width="10.140625" style="253" bestFit="1" customWidth="1"/>
    <col min="10757" max="10757" width="0" style="253" hidden="1" customWidth="1"/>
    <col min="10758" max="10758" width="8.42578125" style="253" customWidth="1"/>
    <col min="10759" max="10759" width="0" style="253" hidden="1" customWidth="1"/>
    <col min="10760" max="11007" width="9.140625" style="253"/>
    <col min="11008" max="11008" width="3.85546875" style="253" customWidth="1"/>
    <col min="11009" max="11009" width="44.5703125" style="253" customWidth="1"/>
    <col min="11010" max="11010" width="3.5703125" style="253" customWidth="1"/>
    <col min="11011" max="11011" width="24" style="253" customWidth="1"/>
    <col min="11012" max="11012" width="10.140625" style="253" bestFit="1" customWidth="1"/>
    <col min="11013" max="11013" width="0" style="253" hidden="1" customWidth="1"/>
    <col min="11014" max="11014" width="8.42578125" style="253" customWidth="1"/>
    <col min="11015" max="11015" width="0" style="253" hidden="1" customWidth="1"/>
    <col min="11016" max="11263" width="9.140625" style="253"/>
    <col min="11264" max="11264" width="3.85546875" style="253" customWidth="1"/>
    <col min="11265" max="11265" width="44.5703125" style="253" customWidth="1"/>
    <col min="11266" max="11266" width="3.5703125" style="253" customWidth="1"/>
    <col min="11267" max="11267" width="24" style="253" customWidth="1"/>
    <col min="11268" max="11268" width="10.140625" style="253" bestFit="1" customWidth="1"/>
    <col min="11269" max="11269" width="0" style="253" hidden="1" customWidth="1"/>
    <col min="11270" max="11270" width="8.42578125" style="253" customWidth="1"/>
    <col min="11271" max="11271" width="0" style="253" hidden="1" customWidth="1"/>
    <col min="11272" max="11519" width="9.140625" style="253"/>
    <col min="11520" max="11520" width="3.85546875" style="253" customWidth="1"/>
    <col min="11521" max="11521" width="44.5703125" style="253" customWidth="1"/>
    <col min="11522" max="11522" width="3.5703125" style="253" customWidth="1"/>
    <col min="11523" max="11523" width="24" style="253" customWidth="1"/>
    <col min="11524" max="11524" width="10.140625" style="253" bestFit="1" customWidth="1"/>
    <col min="11525" max="11525" width="0" style="253" hidden="1" customWidth="1"/>
    <col min="11526" max="11526" width="8.42578125" style="253" customWidth="1"/>
    <col min="11527" max="11527" width="0" style="253" hidden="1" customWidth="1"/>
    <col min="11528" max="11775" width="9.140625" style="253"/>
    <col min="11776" max="11776" width="3.85546875" style="253" customWidth="1"/>
    <col min="11777" max="11777" width="44.5703125" style="253" customWidth="1"/>
    <col min="11778" max="11778" width="3.5703125" style="253" customWidth="1"/>
    <col min="11779" max="11779" width="24" style="253" customWidth="1"/>
    <col min="11780" max="11780" width="10.140625" style="253" bestFit="1" customWidth="1"/>
    <col min="11781" max="11781" width="0" style="253" hidden="1" customWidth="1"/>
    <col min="11782" max="11782" width="8.42578125" style="253" customWidth="1"/>
    <col min="11783" max="11783" width="0" style="253" hidden="1" customWidth="1"/>
    <col min="11784" max="12031" width="9.140625" style="253"/>
    <col min="12032" max="12032" width="3.85546875" style="253" customWidth="1"/>
    <col min="12033" max="12033" width="44.5703125" style="253" customWidth="1"/>
    <col min="12034" max="12034" width="3.5703125" style="253" customWidth="1"/>
    <col min="12035" max="12035" width="24" style="253" customWidth="1"/>
    <col min="12036" max="12036" width="10.140625" style="253" bestFit="1" customWidth="1"/>
    <col min="12037" max="12037" width="0" style="253" hidden="1" customWidth="1"/>
    <col min="12038" max="12038" width="8.42578125" style="253" customWidth="1"/>
    <col min="12039" max="12039" width="0" style="253" hidden="1" customWidth="1"/>
    <col min="12040" max="12287" width="9.140625" style="253"/>
    <col min="12288" max="12288" width="3.85546875" style="253" customWidth="1"/>
    <col min="12289" max="12289" width="44.5703125" style="253" customWidth="1"/>
    <col min="12290" max="12290" width="3.5703125" style="253" customWidth="1"/>
    <col min="12291" max="12291" width="24" style="253" customWidth="1"/>
    <col min="12292" max="12292" width="10.140625" style="253" bestFit="1" customWidth="1"/>
    <col min="12293" max="12293" width="0" style="253" hidden="1" customWidth="1"/>
    <col min="12294" max="12294" width="8.42578125" style="253" customWidth="1"/>
    <col min="12295" max="12295" width="0" style="253" hidden="1" customWidth="1"/>
    <col min="12296" max="12543" width="9.140625" style="253"/>
    <col min="12544" max="12544" width="3.85546875" style="253" customWidth="1"/>
    <col min="12545" max="12545" width="44.5703125" style="253" customWidth="1"/>
    <col min="12546" max="12546" width="3.5703125" style="253" customWidth="1"/>
    <col min="12547" max="12547" width="24" style="253" customWidth="1"/>
    <col min="12548" max="12548" width="10.140625" style="253" bestFit="1" customWidth="1"/>
    <col min="12549" max="12549" width="0" style="253" hidden="1" customWidth="1"/>
    <col min="12550" max="12550" width="8.42578125" style="253" customWidth="1"/>
    <col min="12551" max="12551" width="0" style="253" hidden="1" customWidth="1"/>
    <col min="12552" max="12799" width="9.140625" style="253"/>
    <col min="12800" max="12800" width="3.85546875" style="253" customWidth="1"/>
    <col min="12801" max="12801" width="44.5703125" style="253" customWidth="1"/>
    <col min="12802" max="12802" width="3.5703125" style="253" customWidth="1"/>
    <col min="12803" max="12803" width="24" style="253" customWidth="1"/>
    <col min="12804" max="12804" width="10.140625" style="253" bestFit="1" customWidth="1"/>
    <col min="12805" max="12805" width="0" style="253" hidden="1" customWidth="1"/>
    <col min="12806" max="12806" width="8.42578125" style="253" customWidth="1"/>
    <col min="12807" max="12807" width="0" style="253" hidden="1" customWidth="1"/>
    <col min="12808" max="13055" width="9.140625" style="253"/>
    <col min="13056" max="13056" width="3.85546875" style="253" customWidth="1"/>
    <col min="13057" max="13057" width="44.5703125" style="253" customWidth="1"/>
    <col min="13058" max="13058" width="3.5703125" style="253" customWidth="1"/>
    <col min="13059" max="13059" width="24" style="253" customWidth="1"/>
    <col min="13060" max="13060" width="10.140625" style="253" bestFit="1" customWidth="1"/>
    <col min="13061" max="13061" width="0" style="253" hidden="1" customWidth="1"/>
    <col min="13062" max="13062" width="8.42578125" style="253" customWidth="1"/>
    <col min="13063" max="13063" width="0" style="253" hidden="1" customWidth="1"/>
    <col min="13064" max="13311" width="9.140625" style="253"/>
    <col min="13312" max="13312" width="3.85546875" style="253" customWidth="1"/>
    <col min="13313" max="13313" width="44.5703125" style="253" customWidth="1"/>
    <col min="13314" max="13314" width="3.5703125" style="253" customWidth="1"/>
    <col min="13315" max="13315" width="24" style="253" customWidth="1"/>
    <col min="13316" max="13316" width="10.140625" style="253" bestFit="1" customWidth="1"/>
    <col min="13317" max="13317" width="0" style="253" hidden="1" customWidth="1"/>
    <col min="13318" max="13318" width="8.42578125" style="253" customWidth="1"/>
    <col min="13319" max="13319" width="0" style="253" hidden="1" customWidth="1"/>
    <col min="13320" max="13567" width="9.140625" style="253"/>
    <col min="13568" max="13568" width="3.85546875" style="253" customWidth="1"/>
    <col min="13569" max="13569" width="44.5703125" style="253" customWidth="1"/>
    <col min="13570" max="13570" width="3.5703125" style="253" customWidth="1"/>
    <col min="13571" max="13571" width="24" style="253" customWidth="1"/>
    <col min="13572" max="13572" width="10.140625" style="253" bestFit="1" customWidth="1"/>
    <col min="13573" max="13573" width="0" style="253" hidden="1" customWidth="1"/>
    <col min="13574" max="13574" width="8.42578125" style="253" customWidth="1"/>
    <col min="13575" max="13575" width="0" style="253" hidden="1" customWidth="1"/>
    <col min="13576" max="13823" width="9.140625" style="253"/>
    <col min="13824" max="13824" width="3.85546875" style="253" customWidth="1"/>
    <col min="13825" max="13825" width="44.5703125" style="253" customWidth="1"/>
    <col min="13826" max="13826" width="3.5703125" style="253" customWidth="1"/>
    <col min="13827" max="13827" width="24" style="253" customWidth="1"/>
    <col min="13828" max="13828" width="10.140625" style="253" bestFit="1" customWidth="1"/>
    <col min="13829" max="13829" width="0" style="253" hidden="1" customWidth="1"/>
    <col min="13830" max="13830" width="8.42578125" style="253" customWidth="1"/>
    <col min="13831" max="13831" width="0" style="253" hidden="1" customWidth="1"/>
    <col min="13832" max="14079" width="9.140625" style="253"/>
    <col min="14080" max="14080" width="3.85546875" style="253" customWidth="1"/>
    <col min="14081" max="14081" width="44.5703125" style="253" customWidth="1"/>
    <col min="14082" max="14082" width="3.5703125" style="253" customWidth="1"/>
    <col min="14083" max="14083" width="24" style="253" customWidth="1"/>
    <col min="14084" max="14084" width="10.140625" style="253" bestFit="1" customWidth="1"/>
    <col min="14085" max="14085" width="0" style="253" hidden="1" customWidth="1"/>
    <col min="14086" max="14086" width="8.42578125" style="253" customWidth="1"/>
    <col min="14087" max="14087" width="0" style="253" hidden="1" customWidth="1"/>
    <col min="14088" max="14335" width="9.140625" style="253"/>
    <col min="14336" max="14336" width="3.85546875" style="253" customWidth="1"/>
    <col min="14337" max="14337" width="44.5703125" style="253" customWidth="1"/>
    <col min="14338" max="14338" width="3.5703125" style="253" customWidth="1"/>
    <col min="14339" max="14339" width="24" style="253" customWidth="1"/>
    <col min="14340" max="14340" width="10.140625" style="253" bestFit="1" customWidth="1"/>
    <col min="14341" max="14341" width="0" style="253" hidden="1" customWidth="1"/>
    <col min="14342" max="14342" width="8.42578125" style="253" customWidth="1"/>
    <col min="14343" max="14343" width="0" style="253" hidden="1" customWidth="1"/>
    <col min="14344" max="14591" width="9.140625" style="253"/>
    <col min="14592" max="14592" width="3.85546875" style="253" customWidth="1"/>
    <col min="14593" max="14593" width="44.5703125" style="253" customWidth="1"/>
    <col min="14594" max="14594" width="3.5703125" style="253" customWidth="1"/>
    <col min="14595" max="14595" width="24" style="253" customWidth="1"/>
    <col min="14596" max="14596" width="10.140625" style="253" bestFit="1" customWidth="1"/>
    <col min="14597" max="14597" width="0" style="253" hidden="1" customWidth="1"/>
    <col min="14598" max="14598" width="8.42578125" style="253" customWidth="1"/>
    <col min="14599" max="14599" width="0" style="253" hidden="1" customWidth="1"/>
    <col min="14600" max="14847" width="9.140625" style="253"/>
    <col min="14848" max="14848" width="3.85546875" style="253" customWidth="1"/>
    <col min="14849" max="14849" width="44.5703125" style="253" customWidth="1"/>
    <col min="14850" max="14850" width="3.5703125" style="253" customWidth="1"/>
    <col min="14851" max="14851" width="24" style="253" customWidth="1"/>
    <col min="14852" max="14852" width="10.140625" style="253" bestFit="1" customWidth="1"/>
    <col min="14853" max="14853" width="0" style="253" hidden="1" customWidth="1"/>
    <col min="14854" max="14854" width="8.42578125" style="253" customWidth="1"/>
    <col min="14855" max="14855" width="0" style="253" hidden="1" customWidth="1"/>
    <col min="14856" max="15103" width="9.140625" style="253"/>
    <col min="15104" max="15104" width="3.85546875" style="253" customWidth="1"/>
    <col min="15105" max="15105" width="44.5703125" style="253" customWidth="1"/>
    <col min="15106" max="15106" width="3.5703125" style="253" customWidth="1"/>
    <col min="15107" max="15107" width="24" style="253" customWidth="1"/>
    <col min="15108" max="15108" width="10.140625" style="253" bestFit="1" customWidth="1"/>
    <col min="15109" max="15109" width="0" style="253" hidden="1" customWidth="1"/>
    <col min="15110" max="15110" width="8.42578125" style="253" customWidth="1"/>
    <col min="15111" max="15111" width="0" style="253" hidden="1" customWidth="1"/>
    <col min="15112" max="15359" width="9.140625" style="253"/>
    <col min="15360" max="15360" width="3.85546875" style="253" customWidth="1"/>
    <col min="15361" max="15361" width="44.5703125" style="253" customWidth="1"/>
    <col min="15362" max="15362" width="3.5703125" style="253" customWidth="1"/>
    <col min="15363" max="15363" width="24" style="253" customWidth="1"/>
    <col min="15364" max="15364" width="10.140625" style="253" bestFit="1" customWidth="1"/>
    <col min="15365" max="15365" width="0" style="253" hidden="1" customWidth="1"/>
    <col min="15366" max="15366" width="8.42578125" style="253" customWidth="1"/>
    <col min="15367" max="15367" width="0" style="253" hidden="1" customWidth="1"/>
    <col min="15368" max="15615" width="9.140625" style="253"/>
    <col min="15616" max="15616" width="3.85546875" style="253" customWidth="1"/>
    <col min="15617" max="15617" width="44.5703125" style="253" customWidth="1"/>
    <col min="15618" max="15618" width="3.5703125" style="253" customWidth="1"/>
    <col min="15619" max="15619" width="24" style="253" customWidth="1"/>
    <col min="15620" max="15620" width="10.140625" style="253" bestFit="1" customWidth="1"/>
    <col min="15621" max="15621" width="0" style="253" hidden="1" customWidth="1"/>
    <col min="15622" max="15622" width="8.42578125" style="253" customWidth="1"/>
    <col min="15623" max="15623" width="0" style="253" hidden="1" customWidth="1"/>
    <col min="15624" max="15871" width="9.140625" style="253"/>
    <col min="15872" max="15872" width="3.85546875" style="253" customWidth="1"/>
    <col min="15873" max="15873" width="44.5703125" style="253" customWidth="1"/>
    <col min="15874" max="15874" width="3.5703125" style="253" customWidth="1"/>
    <col min="15875" max="15875" width="24" style="253" customWidth="1"/>
    <col min="15876" max="15876" width="10.140625" style="253" bestFit="1" customWidth="1"/>
    <col min="15877" max="15877" width="0" style="253" hidden="1" customWidth="1"/>
    <col min="15878" max="15878" width="8.42578125" style="253" customWidth="1"/>
    <col min="15879" max="15879" width="0" style="253" hidden="1" customWidth="1"/>
    <col min="15880" max="16127" width="9.140625" style="253"/>
    <col min="16128" max="16128" width="3.85546875" style="253" customWidth="1"/>
    <col min="16129" max="16129" width="44.5703125" style="253" customWidth="1"/>
    <col min="16130" max="16130" width="3.5703125" style="253" customWidth="1"/>
    <col min="16131" max="16131" width="24" style="253" customWidth="1"/>
    <col min="16132" max="16132" width="10.140625" style="253" bestFit="1" customWidth="1"/>
    <col min="16133" max="16133" width="0" style="253" hidden="1" customWidth="1"/>
    <col min="16134" max="16134" width="8.42578125" style="253" customWidth="1"/>
    <col min="16135" max="16135" width="0" style="253" hidden="1" customWidth="1"/>
    <col min="16136" max="16384" width="9.140625" style="253"/>
  </cols>
  <sheetData>
    <row r="1" spans="1:13" ht="7.9" customHeight="1"/>
    <row r="2" spans="1:13" ht="15.75">
      <c r="B2" s="580" t="s">
        <v>941</v>
      </c>
      <c r="C2" s="590"/>
      <c r="D2" s="591"/>
      <c r="E2" s="579"/>
      <c r="F2" s="579"/>
      <c r="G2" s="579"/>
    </row>
    <row r="3" spans="1:13">
      <c r="B3" s="579"/>
      <c r="C3" s="592" t="s">
        <v>520</v>
      </c>
      <c r="D3" s="592" t="s">
        <v>521</v>
      </c>
      <c r="E3" s="592" t="s">
        <v>524</v>
      </c>
      <c r="F3" s="592" t="s">
        <v>525</v>
      </c>
      <c r="G3" s="592" t="s">
        <v>526</v>
      </c>
    </row>
    <row r="4" spans="1:13">
      <c r="B4" s="581" t="s">
        <v>518</v>
      </c>
      <c r="C4" s="92"/>
      <c r="D4" s="92"/>
      <c r="E4" s="92"/>
      <c r="F4" s="92"/>
      <c r="G4" s="92"/>
    </row>
    <row r="5" spans="1:13">
      <c r="B5" s="581" t="s">
        <v>519</v>
      </c>
      <c r="C5" s="92"/>
      <c r="D5" s="92"/>
      <c r="E5" s="92"/>
      <c r="F5" s="92"/>
      <c r="G5" s="92"/>
    </row>
    <row r="6" spans="1:13">
      <c r="B6" s="581" t="s">
        <v>522</v>
      </c>
      <c r="C6" s="92"/>
      <c r="D6" s="92"/>
      <c r="E6" s="92"/>
      <c r="F6" s="92"/>
      <c r="G6" s="92"/>
    </row>
    <row r="7" spans="1:13">
      <c r="B7" s="581" t="s">
        <v>523</v>
      </c>
      <c r="C7" s="92"/>
      <c r="D7" s="92"/>
      <c r="E7" s="92"/>
      <c r="F7" s="92"/>
      <c r="G7" s="92"/>
      <c r="H7" s="254"/>
    </row>
    <row r="8" spans="1:13">
      <c r="B8" s="582"/>
      <c r="C8" s="449"/>
      <c r="D8" s="450"/>
      <c r="E8" s="450"/>
      <c r="F8" s="450"/>
      <c r="G8" s="450"/>
      <c r="H8" s="254"/>
    </row>
    <row r="9" spans="1:13" ht="15.75">
      <c r="A9" s="254"/>
      <c r="B9" s="584" t="s">
        <v>552</v>
      </c>
      <c r="C9" s="451"/>
      <c r="D9" s="451"/>
      <c r="E9" s="451"/>
      <c r="F9" s="451"/>
      <c r="G9" s="451"/>
      <c r="H9" s="82"/>
      <c r="I9" s="82"/>
      <c r="J9" s="82"/>
      <c r="K9" s="82"/>
    </row>
    <row r="10" spans="1:13" s="453" customFormat="1" ht="20.25">
      <c r="A10" s="452"/>
      <c r="B10" s="585" t="s">
        <v>550</v>
      </c>
      <c r="C10" s="1204"/>
      <c r="D10" s="1204"/>
      <c r="E10" s="1204"/>
      <c r="F10" s="1204"/>
      <c r="G10" s="1204"/>
      <c r="H10" s="255"/>
      <c r="I10" s="255"/>
      <c r="J10" s="255"/>
      <c r="K10" s="255"/>
      <c r="L10" s="266"/>
    </row>
    <row r="11" spans="1:13">
      <c r="A11" s="254"/>
      <c r="B11" s="586" t="s">
        <v>551</v>
      </c>
      <c r="C11" s="1205"/>
      <c r="D11" s="1205"/>
      <c r="E11" s="1205"/>
      <c r="F11" s="1205"/>
      <c r="G11" s="1205"/>
      <c r="H11" s="82"/>
      <c r="I11" s="82"/>
      <c r="J11" s="82"/>
      <c r="K11" s="82"/>
    </row>
    <row r="12" spans="1:13" ht="15.75">
      <c r="A12" s="254"/>
      <c r="B12" s="587"/>
      <c r="C12" s="256"/>
      <c r="E12" s="256"/>
      <c r="F12" s="256"/>
      <c r="G12" s="256"/>
      <c r="H12" s="82"/>
      <c r="I12" s="82"/>
      <c r="J12" s="82"/>
      <c r="K12" s="82"/>
    </row>
    <row r="13" spans="1:13" ht="18">
      <c r="A13" s="254"/>
      <c r="B13" s="588" t="s">
        <v>554</v>
      </c>
      <c r="C13" s="454"/>
      <c r="E13" s="454"/>
      <c r="F13" s="454"/>
      <c r="G13" s="454"/>
      <c r="H13" s="255"/>
      <c r="I13" s="255"/>
      <c r="J13" s="255"/>
      <c r="K13" s="255"/>
      <c r="L13" s="267"/>
      <c r="M13" s="265"/>
    </row>
    <row r="14" spans="1:13">
      <c r="A14" s="254"/>
      <c r="B14" s="586" t="s">
        <v>553</v>
      </c>
      <c r="C14" s="1205"/>
      <c r="D14" s="1205"/>
      <c r="E14" s="1205"/>
      <c r="F14" s="1205"/>
      <c r="G14" s="1205"/>
      <c r="H14" s="82"/>
      <c r="I14" s="82"/>
      <c r="J14" s="82"/>
      <c r="K14" s="82"/>
    </row>
    <row r="15" spans="1:13" ht="15.75">
      <c r="A15" s="254"/>
      <c r="B15" s="586" t="s">
        <v>555</v>
      </c>
      <c r="C15" s="1205"/>
      <c r="D15" s="1205"/>
      <c r="E15" s="1205"/>
      <c r="F15" s="1205"/>
      <c r="G15" s="1205"/>
      <c r="H15" s="255"/>
      <c r="I15" s="255"/>
      <c r="J15" s="255"/>
      <c r="K15" s="255"/>
    </row>
    <row r="16" spans="1:13" ht="15.75">
      <c r="A16" s="254"/>
      <c r="B16" s="586" t="s">
        <v>556</v>
      </c>
      <c r="C16" s="1205"/>
      <c r="D16" s="1205"/>
      <c r="E16" s="1205"/>
      <c r="F16" s="1205"/>
      <c r="G16" s="1205"/>
      <c r="H16" s="255"/>
      <c r="I16" s="255"/>
      <c r="J16" s="255"/>
      <c r="K16" s="255"/>
    </row>
    <row r="17" spans="1:11" ht="15.75">
      <c r="A17" s="254"/>
      <c r="B17" s="586" t="s">
        <v>557</v>
      </c>
      <c r="C17" s="1205"/>
      <c r="D17" s="1205"/>
      <c r="E17" s="1205"/>
      <c r="F17" s="1205"/>
      <c r="G17" s="1205"/>
      <c r="H17" s="255"/>
      <c r="J17" s="255"/>
      <c r="K17" s="255"/>
    </row>
    <row r="18" spans="1:11" ht="25.5">
      <c r="A18" s="254"/>
      <c r="B18" s="589" t="s">
        <v>1089</v>
      </c>
      <c r="C18" s="1205"/>
      <c r="D18" s="1205"/>
      <c r="E18" s="1205"/>
      <c r="F18" s="1205"/>
      <c r="G18" s="1205"/>
      <c r="H18" s="257"/>
      <c r="J18" s="257"/>
      <c r="K18" s="257"/>
    </row>
    <row r="19" spans="1:11" ht="15.75">
      <c r="A19" s="254"/>
      <c r="B19" s="589" t="s">
        <v>558</v>
      </c>
      <c r="C19" s="258" t="s">
        <v>547</v>
      </c>
      <c r="D19" s="399"/>
      <c r="E19" s="455" t="s">
        <v>547</v>
      </c>
      <c r="F19" s="456"/>
      <c r="G19" s="457"/>
      <c r="H19" s="257"/>
      <c r="J19" s="257"/>
      <c r="K19" s="257"/>
    </row>
    <row r="20" spans="1:11" ht="15.75">
      <c r="A20" s="254"/>
      <c r="B20" s="458" t="s">
        <v>549</v>
      </c>
      <c r="C20" s="456"/>
      <c r="D20" s="399"/>
      <c r="E20" s="455" t="s">
        <v>548</v>
      </c>
      <c r="F20" s="456"/>
      <c r="G20" s="456"/>
      <c r="H20" s="257"/>
      <c r="I20" s="257"/>
      <c r="J20" s="257"/>
      <c r="K20" s="257"/>
    </row>
    <row r="21" spans="1:11" ht="15.75">
      <c r="A21" s="254"/>
      <c r="B21" s="459"/>
      <c r="C21" s="256"/>
      <c r="F21" s="256"/>
      <c r="G21" s="256"/>
      <c r="H21" s="257"/>
      <c r="I21" s="257"/>
      <c r="J21" s="257"/>
      <c r="K21" s="257"/>
    </row>
    <row r="22" spans="1:11" ht="15.75">
      <c r="A22" s="254"/>
      <c r="B22" s="588" t="s">
        <v>559</v>
      </c>
      <c r="C22" s="587"/>
      <c r="D22" s="587"/>
      <c r="E22" s="587"/>
      <c r="F22" s="256"/>
      <c r="G22" s="256"/>
      <c r="H22" s="255"/>
      <c r="I22" s="255"/>
      <c r="J22" s="255"/>
      <c r="K22" s="255"/>
    </row>
    <row r="23" spans="1:11" ht="39.6" customHeight="1">
      <c r="A23" s="254"/>
      <c r="B23" s="589" t="s">
        <v>634</v>
      </c>
      <c r="C23" s="593" t="s">
        <v>546</v>
      </c>
      <c r="D23" s="1208" t="s">
        <v>919</v>
      </c>
      <c r="E23" s="1208"/>
      <c r="F23" s="256"/>
      <c r="G23" s="256"/>
      <c r="H23" s="256"/>
      <c r="I23" s="256"/>
      <c r="J23" s="256"/>
      <c r="K23" s="256"/>
    </row>
    <row r="24" spans="1:11" ht="15.75">
      <c r="A24" s="254"/>
      <c r="B24" s="259" t="s">
        <v>635</v>
      </c>
      <c r="C24" s="259"/>
      <c r="D24" s="1201" t="s">
        <v>635</v>
      </c>
      <c r="E24" s="1201"/>
      <c r="F24" s="256"/>
      <c r="G24" s="256"/>
      <c r="H24" s="257"/>
      <c r="I24" s="257"/>
      <c r="J24" s="257"/>
      <c r="K24" s="257"/>
    </row>
    <row r="25" spans="1:11" ht="15.75">
      <c r="A25" s="254"/>
      <c r="B25" s="259" t="s">
        <v>635</v>
      </c>
      <c r="C25" s="259"/>
      <c r="D25" s="1201" t="s">
        <v>635</v>
      </c>
      <c r="E25" s="1201"/>
      <c r="F25" s="256"/>
      <c r="G25" s="256"/>
      <c r="H25" s="257"/>
      <c r="I25" s="257"/>
      <c r="J25" s="257"/>
      <c r="K25" s="257"/>
    </row>
    <row r="26" spans="1:11" ht="15.75">
      <c r="A26" s="254"/>
      <c r="B26" s="259" t="s">
        <v>635</v>
      </c>
      <c r="C26" s="259"/>
      <c r="D26" s="1201" t="s">
        <v>635</v>
      </c>
      <c r="E26" s="1201"/>
      <c r="F26" s="256"/>
      <c r="G26" s="256"/>
      <c r="H26" s="257"/>
      <c r="I26" s="257"/>
      <c r="J26" s="257"/>
      <c r="K26" s="257"/>
    </row>
    <row r="27" spans="1:11" ht="15.75">
      <c r="A27" s="254"/>
      <c r="B27" s="259" t="s">
        <v>635</v>
      </c>
      <c r="C27" s="259"/>
      <c r="D27" s="1201" t="s">
        <v>635</v>
      </c>
      <c r="E27" s="1201"/>
      <c r="F27" s="256"/>
      <c r="G27" s="256"/>
      <c r="H27" s="257"/>
      <c r="I27" s="257"/>
      <c r="J27" s="257"/>
      <c r="K27" s="257"/>
    </row>
    <row r="28" spans="1:11" ht="15.75">
      <c r="A28" s="254"/>
      <c r="B28" s="259" t="s">
        <v>635</v>
      </c>
      <c r="C28" s="259"/>
      <c r="D28" s="1201" t="s">
        <v>635</v>
      </c>
      <c r="E28" s="1201"/>
      <c r="F28" s="256"/>
      <c r="G28" s="256"/>
      <c r="H28" s="257"/>
      <c r="I28" s="257"/>
      <c r="J28" s="257"/>
      <c r="K28" s="257"/>
    </row>
    <row r="29" spans="1:11" ht="15.75">
      <c r="A29" s="254"/>
      <c r="B29" s="259" t="s">
        <v>635</v>
      </c>
      <c r="C29" s="259"/>
      <c r="D29" s="1201" t="s">
        <v>635</v>
      </c>
      <c r="E29" s="1201"/>
      <c r="F29" s="256"/>
      <c r="G29" s="256"/>
      <c r="H29" s="257"/>
      <c r="I29" s="257"/>
      <c r="J29" s="257"/>
      <c r="K29" s="257"/>
    </row>
    <row r="30" spans="1:11" ht="15.75">
      <c r="A30" s="254"/>
      <c r="B30" s="259" t="s">
        <v>635</v>
      </c>
      <c r="C30" s="259"/>
      <c r="D30" s="1201" t="s">
        <v>635</v>
      </c>
      <c r="E30" s="1201"/>
      <c r="F30" s="256"/>
      <c r="G30" s="256"/>
      <c r="H30" s="257"/>
      <c r="I30" s="257"/>
      <c r="J30" s="257"/>
      <c r="K30" s="257"/>
    </row>
    <row r="31" spans="1:11" ht="15.75">
      <c r="A31" s="254"/>
      <c r="B31" s="259" t="s">
        <v>635</v>
      </c>
      <c r="C31" s="259"/>
      <c r="D31" s="1201" t="s">
        <v>635</v>
      </c>
      <c r="E31" s="1201"/>
      <c r="F31" s="256"/>
      <c r="G31" s="256"/>
      <c r="H31" s="257"/>
      <c r="I31" s="257"/>
      <c r="J31" s="257"/>
      <c r="K31" s="257"/>
    </row>
    <row r="32" spans="1:11" ht="15.75">
      <c r="A32" s="254"/>
      <c r="B32" s="259" t="s">
        <v>635</v>
      </c>
      <c r="C32" s="259"/>
      <c r="D32" s="1201" t="s">
        <v>635</v>
      </c>
      <c r="E32" s="1201"/>
      <c r="F32" s="256"/>
      <c r="G32" s="256"/>
      <c r="H32" s="257"/>
      <c r="I32" s="257"/>
      <c r="J32" s="257"/>
      <c r="K32" s="257"/>
    </row>
    <row r="33" spans="1:11" ht="15.75">
      <c r="A33" s="254"/>
      <c r="B33" s="259" t="s">
        <v>635</v>
      </c>
      <c r="C33" s="259"/>
      <c r="D33" s="1201" t="s">
        <v>635</v>
      </c>
      <c r="E33" s="1201"/>
      <c r="F33" s="256"/>
      <c r="G33" s="256"/>
      <c r="H33" s="257"/>
      <c r="I33" s="257"/>
      <c r="J33" s="257"/>
      <c r="K33" s="257"/>
    </row>
    <row r="34" spans="1:11" ht="15.75">
      <c r="A34" s="254"/>
      <c r="B34" s="259" t="s">
        <v>635</v>
      </c>
      <c r="C34" s="259"/>
      <c r="D34" s="1201" t="s">
        <v>635</v>
      </c>
      <c r="E34" s="1201"/>
      <c r="F34" s="256"/>
      <c r="G34" s="256"/>
      <c r="H34" s="257"/>
      <c r="I34" s="257"/>
      <c r="J34" s="257"/>
      <c r="K34" s="257"/>
    </row>
    <row r="35" spans="1:11" ht="15.75">
      <c r="A35" s="254"/>
      <c r="B35" s="259" t="s">
        <v>635</v>
      </c>
      <c r="C35" s="259"/>
      <c r="D35" s="1201" t="s">
        <v>635</v>
      </c>
      <c r="E35" s="1201"/>
      <c r="F35" s="256"/>
      <c r="G35" s="256"/>
      <c r="H35" s="257"/>
      <c r="I35" s="257"/>
      <c r="J35" s="257"/>
      <c r="K35" s="257"/>
    </row>
    <row r="36" spans="1:11" ht="15.75">
      <c r="A36" s="254"/>
      <c r="B36" s="259" t="s">
        <v>635</v>
      </c>
      <c r="C36" s="259"/>
      <c r="D36" s="1201" t="s">
        <v>635</v>
      </c>
      <c r="E36" s="1201"/>
      <c r="F36" s="256"/>
      <c r="G36" s="256"/>
      <c r="H36" s="257"/>
      <c r="I36" s="257"/>
      <c r="J36" s="257"/>
      <c r="K36" s="257"/>
    </row>
    <row r="37" spans="1:11" ht="15.75">
      <c r="A37" s="254"/>
      <c r="B37" s="259" t="s">
        <v>635</v>
      </c>
      <c r="C37" s="259"/>
      <c r="D37" s="1201" t="s">
        <v>635</v>
      </c>
      <c r="E37" s="1201"/>
      <c r="F37" s="256"/>
      <c r="G37" s="256"/>
      <c r="H37" s="257"/>
      <c r="I37" s="257"/>
      <c r="J37" s="257"/>
      <c r="K37" s="257"/>
    </row>
    <row r="38" spans="1:11" ht="15.75">
      <c r="A38" s="254"/>
      <c r="B38" s="259" t="s">
        <v>635</v>
      </c>
      <c r="C38" s="259"/>
      <c r="D38" s="1201" t="s">
        <v>635</v>
      </c>
      <c r="E38" s="1201"/>
      <c r="F38" s="256"/>
      <c r="G38" s="256"/>
      <c r="H38" s="257"/>
      <c r="I38" s="257"/>
      <c r="J38" s="257"/>
      <c r="K38" s="257"/>
    </row>
    <row r="39" spans="1:11" ht="15.75">
      <c r="A39" s="254"/>
      <c r="B39" s="259" t="s">
        <v>635</v>
      </c>
      <c r="C39" s="259"/>
      <c r="D39" s="1201" t="s">
        <v>635</v>
      </c>
      <c r="E39" s="1201"/>
      <c r="F39" s="256"/>
      <c r="G39" s="256"/>
      <c r="H39" s="257"/>
      <c r="I39" s="257"/>
      <c r="J39" s="257"/>
      <c r="K39" s="257"/>
    </row>
    <row r="40" spans="1:11" ht="15.75">
      <c r="A40" s="254"/>
      <c r="B40" s="256"/>
      <c r="C40" s="256"/>
      <c r="D40" s="256"/>
      <c r="E40" s="256"/>
      <c r="F40" s="256"/>
      <c r="G40" s="256"/>
      <c r="H40" s="257"/>
      <c r="I40" s="257"/>
      <c r="J40" s="257"/>
      <c r="K40" s="257"/>
    </row>
    <row r="41" spans="1:11" ht="15.75">
      <c r="A41" s="254"/>
      <c r="B41" s="588" t="s">
        <v>560</v>
      </c>
      <c r="C41" s="260"/>
      <c r="D41" s="260"/>
      <c r="E41" s="260"/>
      <c r="F41" s="260"/>
      <c r="G41" s="260"/>
      <c r="H41" s="82"/>
      <c r="I41" s="82"/>
      <c r="J41" s="82"/>
      <c r="K41" s="82"/>
    </row>
    <row r="42" spans="1:11">
      <c r="A42" s="254"/>
      <c r="B42" s="586" t="s">
        <v>561</v>
      </c>
      <c r="C42" s="1206"/>
      <c r="D42" s="1206"/>
      <c r="E42" s="1206"/>
      <c r="F42" s="1206"/>
      <c r="G42" s="1206"/>
      <c r="H42" s="82"/>
      <c r="I42" s="82"/>
      <c r="J42" s="82"/>
      <c r="K42" s="82"/>
    </row>
    <row r="43" spans="1:11">
      <c r="A43" s="254"/>
      <c r="B43" s="586" t="s">
        <v>562</v>
      </c>
      <c r="C43" s="1206"/>
      <c r="D43" s="1206"/>
      <c r="E43" s="1206"/>
      <c r="F43" s="1206"/>
      <c r="G43" s="1206"/>
      <c r="H43" s="82"/>
      <c r="I43" s="82"/>
      <c r="J43" s="82"/>
      <c r="K43" s="82"/>
    </row>
    <row r="44" spans="1:11">
      <c r="A44" s="254"/>
      <c r="B44" s="586" t="s">
        <v>563</v>
      </c>
      <c r="C44" s="1206"/>
      <c r="D44" s="1206"/>
      <c r="E44" s="1206"/>
      <c r="F44" s="1206"/>
      <c r="G44" s="1206"/>
      <c r="H44" s="82"/>
      <c r="I44" s="82"/>
      <c r="J44" s="82"/>
      <c r="K44" s="82"/>
    </row>
    <row r="45" spans="1:11">
      <c r="A45" s="254"/>
      <c r="B45" s="586" t="s">
        <v>564</v>
      </c>
      <c r="C45" s="1206"/>
      <c r="D45" s="1206"/>
      <c r="E45" s="1206"/>
      <c r="F45" s="1206"/>
      <c r="G45" s="1206"/>
      <c r="H45" s="82"/>
      <c r="I45" s="82"/>
      <c r="J45" s="82"/>
      <c r="K45" s="82"/>
    </row>
    <row r="46" spans="1:11">
      <c r="A46" s="254"/>
      <c r="B46" s="586" t="s">
        <v>565</v>
      </c>
      <c r="C46" s="1206"/>
      <c r="D46" s="1206"/>
      <c r="E46" s="1206"/>
      <c r="F46" s="1206"/>
      <c r="G46" s="1206"/>
      <c r="H46" s="82"/>
      <c r="I46" s="82"/>
      <c r="J46" s="82"/>
      <c r="K46" s="82"/>
    </row>
    <row r="47" spans="1:11">
      <c r="A47" s="254"/>
      <c r="B47" s="589" t="s">
        <v>566</v>
      </c>
      <c r="C47" s="1206"/>
      <c r="D47" s="1206"/>
      <c r="E47" s="1206"/>
      <c r="F47" s="1206"/>
      <c r="G47" s="1206"/>
      <c r="H47" s="82"/>
      <c r="I47" s="82"/>
      <c r="J47" s="82"/>
      <c r="K47" s="82"/>
    </row>
    <row r="48" spans="1:11" ht="7.9" customHeight="1">
      <c r="A48" s="254"/>
      <c r="B48" s="254"/>
      <c r="C48" s="260"/>
      <c r="D48" s="260"/>
      <c r="E48" s="260"/>
      <c r="F48" s="260"/>
      <c r="G48" s="260"/>
      <c r="H48" s="255"/>
      <c r="I48" s="255"/>
      <c r="J48" s="255"/>
      <c r="K48" s="255"/>
    </row>
    <row r="49" spans="1:12" ht="15.75">
      <c r="A49" s="254"/>
      <c r="B49" s="254"/>
      <c r="C49" s="260"/>
      <c r="D49" s="260"/>
      <c r="E49" s="260"/>
      <c r="F49" s="260"/>
      <c r="G49" s="260"/>
      <c r="H49" s="255"/>
      <c r="I49" s="255"/>
      <c r="J49" s="255"/>
      <c r="K49" s="255"/>
    </row>
    <row r="50" spans="1:12" ht="15.75">
      <c r="A50" s="254"/>
      <c r="B50" s="254"/>
      <c r="C50" s="260"/>
      <c r="D50" s="260"/>
      <c r="E50" s="260"/>
      <c r="F50" s="260"/>
      <c r="G50" s="260"/>
      <c r="H50" s="255"/>
      <c r="I50" s="255"/>
      <c r="J50" s="255"/>
      <c r="K50" s="255"/>
      <c r="L50" s="573"/>
    </row>
    <row r="51" spans="1:12" ht="15.75">
      <c r="A51" s="254"/>
      <c r="B51" s="254"/>
      <c r="C51" s="260"/>
      <c r="D51" s="260"/>
      <c r="E51" s="260"/>
      <c r="F51" s="260"/>
      <c r="G51" s="260"/>
      <c r="H51" s="255"/>
      <c r="I51" s="255"/>
      <c r="J51" s="255"/>
      <c r="K51" s="255"/>
    </row>
    <row r="52" spans="1:12" ht="15.75">
      <c r="A52" s="254"/>
      <c r="B52" s="254"/>
      <c r="C52" s="260"/>
      <c r="D52" s="260"/>
      <c r="E52" s="260"/>
      <c r="F52" s="260"/>
      <c r="G52" s="260"/>
      <c r="H52" s="255"/>
      <c r="I52" s="255"/>
      <c r="J52" s="255"/>
      <c r="K52" s="255"/>
      <c r="L52" s="572"/>
    </row>
    <row r="53" spans="1:12" ht="15.75">
      <c r="A53" s="254"/>
      <c r="B53" s="254"/>
      <c r="C53" s="260"/>
      <c r="D53" s="260"/>
      <c r="E53" s="260"/>
      <c r="F53" s="260"/>
      <c r="G53" s="260"/>
      <c r="H53" s="255"/>
      <c r="I53" s="255"/>
      <c r="J53" s="255"/>
      <c r="K53" s="255"/>
      <c r="L53" s="573"/>
    </row>
    <row r="54" spans="1:12" ht="15.75">
      <c r="B54" s="164"/>
      <c r="C54" s="164"/>
    </row>
    <row r="55" spans="1:12" ht="15.75">
      <c r="B55" s="164"/>
      <c r="C55" s="164"/>
    </row>
    <row r="56" spans="1:12" ht="20.25">
      <c r="B56" s="461"/>
      <c r="C56" s="461"/>
      <c r="D56" s="462"/>
      <c r="E56" s="463"/>
      <c r="F56" s="266"/>
      <c r="G56" s="266"/>
    </row>
    <row r="57" spans="1:12">
      <c r="A57" s="573"/>
      <c r="B57" s="573"/>
      <c r="C57" s="573"/>
      <c r="D57" s="573"/>
      <c r="E57" s="573"/>
      <c r="F57" s="573"/>
      <c r="G57" s="573"/>
      <c r="H57" s="573"/>
      <c r="I57" s="573"/>
    </row>
    <row r="58" spans="1:12">
      <c r="A58" s="573"/>
      <c r="B58" s="464"/>
      <c r="C58" s="464"/>
      <c r="D58" s="573"/>
      <c r="E58" s="573"/>
      <c r="F58" s="573"/>
      <c r="G58" s="573"/>
      <c r="H58" s="573"/>
      <c r="I58" s="573"/>
    </row>
    <row r="59" spans="1:12">
      <c r="A59" s="1207"/>
      <c r="B59" s="1203"/>
      <c r="C59" s="1203"/>
      <c r="D59" s="1203"/>
      <c r="E59" s="1203"/>
      <c r="F59" s="1203"/>
      <c r="G59" s="1207"/>
      <c r="H59" s="1203"/>
      <c r="I59" s="1203"/>
    </row>
    <row r="60" spans="1:12" ht="15.75">
      <c r="A60" s="1202"/>
      <c r="B60" s="1203"/>
      <c r="C60" s="1203"/>
      <c r="D60" s="1203"/>
      <c r="E60" s="1203"/>
      <c r="F60" s="1203"/>
      <c r="G60" s="1202"/>
      <c r="H60" s="1203"/>
      <c r="I60" s="1203"/>
    </row>
    <row r="61" spans="1:12" ht="15.75">
      <c r="A61" s="572"/>
      <c r="B61" s="573"/>
      <c r="C61" s="573"/>
      <c r="D61" s="573"/>
      <c r="E61" s="573"/>
      <c r="F61" s="573"/>
      <c r="G61" s="572"/>
      <c r="H61" s="573"/>
      <c r="I61" s="573"/>
    </row>
    <row r="62" spans="1:12">
      <c r="E62" s="253"/>
    </row>
    <row r="63" spans="1:12">
      <c r="A63" s="573"/>
      <c r="B63" s="573"/>
      <c r="C63" s="573"/>
      <c r="D63" s="573"/>
      <c r="E63" s="573"/>
      <c r="F63" s="573"/>
      <c r="G63" s="573"/>
      <c r="H63" s="573"/>
      <c r="I63" s="573"/>
    </row>
    <row r="64" spans="1:12">
      <c r="A64" s="573"/>
      <c r="B64" s="464"/>
      <c r="C64" s="464"/>
      <c r="D64" s="573"/>
      <c r="E64" s="573"/>
      <c r="F64" s="573"/>
      <c r="G64" s="573"/>
      <c r="H64" s="573"/>
      <c r="I64" s="573"/>
    </row>
    <row r="65" spans="1:9">
      <c r="A65" s="1207"/>
      <c r="B65" s="1203"/>
      <c r="C65" s="1203"/>
      <c r="D65" s="1203"/>
      <c r="E65" s="1203"/>
      <c r="F65" s="1203"/>
      <c r="G65" s="1207"/>
      <c r="H65" s="1203"/>
      <c r="I65" s="1203"/>
    </row>
    <row r="66" spans="1:9" ht="15.75">
      <c r="A66" s="1202"/>
      <c r="B66" s="1203"/>
      <c r="C66" s="1203"/>
      <c r="D66" s="1203"/>
      <c r="E66" s="1203"/>
      <c r="F66" s="1203"/>
      <c r="G66" s="1202"/>
      <c r="H66" s="1203"/>
      <c r="I66" s="1203"/>
    </row>
    <row r="67" spans="1:9" ht="15.75">
      <c r="A67" s="572"/>
      <c r="B67" s="573"/>
      <c r="C67" s="573"/>
      <c r="D67" s="573"/>
      <c r="E67" s="573"/>
      <c r="F67" s="573"/>
      <c r="G67" s="572"/>
      <c r="H67" s="573"/>
      <c r="I67" s="573"/>
    </row>
    <row r="68" spans="1:9">
      <c r="E68" s="253"/>
    </row>
    <row r="69" spans="1:9">
      <c r="A69" s="573"/>
      <c r="B69" s="573"/>
      <c r="C69" s="573"/>
      <c r="D69" s="573"/>
      <c r="E69" s="573"/>
      <c r="F69" s="573"/>
      <c r="G69" s="573"/>
      <c r="H69" s="573"/>
      <c r="I69" s="573"/>
    </row>
    <row r="70" spans="1:9">
      <c r="A70" s="573"/>
      <c r="B70" s="464"/>
      <c r="C70" s="464"/>
      <c r="D70" s="573"/>
      <c r="E70" s="573"/>
      <c r="F70" s="573"/>
      <c r="G70" s="573"/>
      <c r="H70" s="573"/>
      <c r="I70" s="573"/>
    </row>
    <row r="71" spans="1:9">
      <c r="A71" s="1207"/>
      <c r="B71" s="1203"/>
      <c r="C71" s="1203"/>
      <c r="D71" s="1203"/>
      <c r="E71" s="1203"/>
      <c r="F71" s="1203"/>
      <c r="G71" s="1207"/>
      <c r="H71" s="1203"/>
      <c r="I71" s="1203"/>
    </row>
    <row r="72" spans="1:9" ht="15.75">
      <c r="A72" s="1202"/>
      <c r="B72" s="1203"/>
      <c r="C72" s="1203"/>
      <c r="D72" s="1203"/>
      <c r="E72" s="1203"/>
      <c r="F72" s="1203"/>
      <c r="G72" s="1202"/>
      <c r="H72" s="1203"/>
      <c r="I72" s="1203"/>
    </row>
    <row r="73" spans="1:9" ht="15.75">
      <c r="A73" s="572"/>
      <c r="B73" s="573"/>
      <c r="C73" s="573"/>
      <c r="D73" s="573"/>
      <c r="E73" s="573"/>
      <c r="F73" s="573"/>
      <c r="G73" s="572"/>
      <c r="H73" s="573"/>
      <c r="I73" s="573"/>
    </row>
    <row r="74" spans="1:9" s="131" customFormat="1" ht="15.75">
      <c r="A74" s="253"/>
      <c r="B74" s="253"/>
      <c r="C74" s="253"/>
      <c r="D74" s="253"/>
      <c r="E74" s="253"/>
      <c r="F74" s="253"/>
      <c r="G74" s="253"/>
      <c r="H74" s="253"/>
      <c r="I74" s="253"/>
    </row>
    <row r="75" spans="1:9">
      <c r="A75" s="573"/>
      <c r="B75" s="573"/>
      <c r="C75" s="573"/>
      <c r="D75" s="573"/>
      <c r="E75" s="573"/>
      <c r="F75" s="573"/>
      <c r="G75" s="573"/>
      <c r="H75" s="573"/>
      <c r="I75" s="573"/>
    </row>
    <row r="76" spans="1:9" s="131" customFormat="1" ht="15.75">
      <c r="A76" s="573"/>
      <c r="B76" s="464"/>
      <c r="C76" s="464"/>
      <c r="D76" s="573"/>
      <c r="E76" s="573"/>
      <c r="F76" s="573"/>
      <c r="G76" s="573"/>
      <c r="H76" s="573"/>
      <c r="I76" s="573"/>
    </row>
    <row r="77" spans="1:9">
      <c r="A77" s="1207"/>
      <c r="B77" s="1203"/>
      <c r="C77" s="1203"/>
      <c r="D77" s="1203"/>
      <c r="E77" s="1203"/>
      <c r="F77" s="1203"/>
      <c r="G77" s="1207"/>
      <c r="H77" s="1203"/>
      <c r="I77" s="1203"/>
    </row>
    <row r="78" spans="1:9" ht="15.75">
      <c r="A78" s="1202"/>
      <c r="B78" s="1203"/>
      <c r="C78" s="1203"/>
      <c r="D78" s="1203"/>
      <c r="E78" s="1203"/>
      <c r="F78" s="1203"/>
      <c r="G78" s="1202"/>
      <c r="H78" s="1203"/>
      <c r="I78" s="1203"/>
    </row>
    <row r="79" spans="1:9" ht="15.75">
      <c r="A79" s="572"/>
      <c r="B79" s="573"/>
      <c r="C79" s="573"/>
      <c r="D79" s="573"/>
      <c r="E79" s="573"/>
      <c r="F79" s="573"/>
      <c r="G79" s="572"/>
      <c r="H79" s="573"/>
      <c r="I79" s="573"/>
    </row>
    <row r="80" spans="1:9">
      <c r="E80" s="253"/>
    </row>
    <row r="81" spans="1:9">
      <c r="A81" s="573"/>
      <c r="B81" s="573"/>
      <c r="C81" s="573"/>
      <c r="D81" s="573"/>
      <c r="E81" s="573"/>
      <c r="F81" s="573"/>
      <c r="G81" s="573"/>
      <c r="H81" s="573"/>
      <c r="I81" s="573"/>
    </row>
    <row r="82" spans="1:9">
      <c r="A82" s="573"/>
      <c r="B82" s="464"/>
      <c r="C82" s="464"/>
      <c r="D82" s="573"/>
      <c r="E82" s="573"/>
      <c r="F82" s="573"/>
      <c r="G82" s="573"/>
      <c r="H82" s="573"/>
      <c r="I82" s="573"/>
    </row>
    <row r="83" spans="1:9">
      <c r="A83" s="1207"/>
      <c r="B83" s="1203"/>
      <c r="C83" s="1203"/>
      <c r="D83" s="1203"/>
      <c r="E83" s="1203"/>
      <c r="F83" s="1203"/>
      <c r="G83" s="1207"/>
      <c r="H83" s="1203"/>
      <c r="I83" s="1203"/>
    </row>
    <row r="84" spans="1:9" ht="15.75">
      <c r="A84" s="1202"/>
      <c r="B84" s="1203"/>
      <c r="C84" s="1203"/>
      <c r="D84" s="1203"/>
      <c r="E84" s="1203"/>
      <c r="F84" s="1203"/>
      <c r="G84" s="1202"/>
      <c r="H84" s="1203"/>
      <c r="I84" s="1203"/>
    </row>
    <row r="85" spans="1:9" ht="15.75">
      <c r="A85" s="572"/>
      <c r="B85" s="573"/>
      <c r="C85" s="573"/>
      <c r="D85" s="573"/>
      <c r="E85" s="573"/>
      <c r="F85" s="573"/>
      <c r="G85" s="572"/>
      <c r="H85" s="573"/>
      <c r="I85" s="573"/>
    </row>
    <row r="86" spans="1:9" s="131" customFormat="1" ht="15.75">
      <c r="A86" s="253"/>
      <c r="B86" s="253"/>
      <c r="C86" s="253"/>
      <c r="D86" s="253"/>
      <c r="E86" s="253"/>
      <c r="F86" s="253"/>
      <c r="G86" s="253"/>
      <c r="H86" s="253"/>
      <c r="I86" s="253"/>
    </row>
    <row r="87" spans="1:9" s="131" customFormat="1" ht="15.75">
      <c r="A87" s="573"/>
      <c r="B87" s="573"/>
      <c r="C87" s="573"/>
      <c r="D87" s="573"/>
      <c r="E87" s="573"/>
      <c r="F87" s="573"/>
      <c r="G87" s="573"/>
      <c r="H87" s="573"/>
      <c r="I87" s="573"/>
    </row>
    <row r="88" spans="1:9">
      <c r="A88" s="573"/>
      <c r="B88" s="464"/>
      <c r="C88" s="464"/>
      <c r="D88" s="573"/>
      <c r="E88" s="573"/>
      <c r="F88" s="573"/>
      <c r="G88" s="573"/>
      <c r="H88" s="573"/>
      <c r="I88" s="573"/>
    </row>
    <row r="89" spans="1:9">
      <c r="A89" s="1207"/>
      <c r="B89" s="1203"/>
      <c r="C89" s="1203"/>
      <c r="D89" s="1203"/>
      <c r="E89" s="1203"/>
      <c r="F89" s="1203"/>
      <c r="G89" s="1207"/>
      <c r="H89" s="1203"/>
      <c r="I89" s="1203"/>
    </row>
    <row r="90" spans="1:9" ht="15.75">
      <c r="A90" s="1202"/>
      <c r="B90" s="1203"/>
      <c r="C90" s="1203"/>
      <c r="D90" s="1203"/>
      <c r="E90" s="1203"/>
      <c r="F90" s="1203"/>
      <c r="G90" s="1202"/>
      <c r="H90" s="1203"/>
      <c r="I90" s="1203"/>
    </row>
    <row r="91" spans="1:9" ht="15.75">
      <c r="A91" s="572"/>
      <c r="B91" s="573"/>
      <c r="C91" s="573"/>
      <c r="D91" s="573"/>
      <c r="E91" s="573"/>
      <c r="F91" s="573"/>
      <c r="G91" s="572"/>
      <c r="H91" s="573"/>
      <c r="I91" s="573"/>
    </row>
    <row r="92" spans="1:9">
      <c r="E92" s="253"/>
    </row>
    <row r="93" spans="1:9">
      <c r="A93" s="573"/>
      <c r="B93" s="573"/>
      <c r="C93" s="573"/>
      <c r="D93" s="573"/>
      <c r="E93" s="573"/>
      <c r="F93" s="573"/>
      <c r="G93" s="573"/>
      <c r="H93" s="573"/>
      <c r="I93" s="573"/>
    </row>
    <row r="94" spans="1:9">
      <c r="A94" s="573"/>
      <c r="B94" s="464"/>
      <c r="C94" s="464"/>
      <c r="D94" s="573"/>
      <c r="E94" s="573"/>
      <c r="F94" s="573"/>
      <c r="G94" s="573"/>
      <c r="H94" s="573"/>
      <c r="I94" s="573"/>
    </row>
    <row r="95" spans="1:9">
      <c r="A95" s="1207"/>
      <c r="B95" s="1203"/>
      <c r="C95" s="1203"/>
      <c r="D95" s="1203"/>
      <c r="E95" s="1203"/>
      <c r="F95" s="1203"/>
      <c r="G95" s="1207"/>
      <c r="H95" s="1203"/>
      <c r="I95" s="1203"/>
    </row>
    <row r="96" spans="1:9" ht="15.75">
      <c r="A96" s="1202"/>
      <c r="B96" s="1203"/>
      <c r="C96" s="1203"/>
      <c r="D96" s="1203"/>
      <c r="E96" s="1203"/>
      <c r="F96" s="1203"/>
      <c r="G96" s="1202"/>
      <c r="H96" s="1203"/>
      <c r="I96" s="1203"/>
    </row>
    <row r="97" spans="1:9" s="131" customFormat="1" ht="15.75">
      <c r="A97" s="572"/>
      <c r="B97" s="573"/>
      <c r="C97" s="573"/>
      <c r="D97" s="573"/>
      <c r="E97" s="573"/>
      <c r="F97" s="573"/>
      <c r="G97" s="572"/>
      <c r="H97" s="573"/>
      <c r="I97" s="573"/>
    </row>
    <row r="98" spans="1:9">
      <c r="E98" s="253"/>
    </row>
    <row r="99" spans="1:9">
      <c r="A99" s="573"/>
      <c r="B99" s="573"/>
      <c r="C99" s="573"/>
      <c r="D99" s="573"/>
      <c r="E99" s="573"/>
      <c r="F99" s="573"/>
      <c r="G99" s="573"/>
      <c r="H99" s="573"/>
      <c r="I99" s="573"/>
    </row>
    <row r="100" spans="1:9">
      <c r="A100" s="573"/>
      <c r="B100" s="464"/>
      <c r="C100" s="464"/>
      <c r="D100" s="573"/>
      <c r="E100" s="573"/>
      <c r="F100" s="573"/>
      <c r="G100" s="573"/>
      <c r="H100" s="573"/>
      <c r="I100" s="573"/>
    </row>
    <row r="101" spans="1:9">
      <c r="A101" s="1207"/>
      <c r="B101" s="1203"/>
      <c r="C101" s="1203"/>
      <c r="D101" s="1203"/>
      <c r="E101" s="1203"/>
      <c r="F101" s="1203"/>
      <c r="G101" s="1207"/>
      <c r="H101" s="1203"/>
      <c r="I101" s="1203"/>
    </row>
    <row r="102" spans="1:9" ht="15.75">
      <c r="A102" s="1202"/>
      <c r="B102" s="1203"/>
      <c r="C102" s="1203"/>
      <c r="D102" s="1203"/>
      <c r="E102" s="1203"/>
      <c r="F102" s="1203"/>
      <c r="G102" s="1202"/>
      <c r="H102" s="1203"/>
      <c r="I102" s="1203"/>
    </row>
    <row r="103" spans="1:9" ht="15.75">
      <c r="A103" s="572"/>
      <c r="B103" s="573"/>
      <c r="C103" s="573"/>
      <c r="D103" s="573"/>
      <c r="E103" s="573"/>
      <c r="F103" s="573"/>
      <c r="G103" s="572"/>
      <c r="H103" s="573"/>
      <c r="I103" s="573"/>
    </row>
    <row r="104" spans="1:9" ht="14.25" customHeight="1">
      <c r="E104" s="253"/>
    </row>
    <row r="105" spans="1:9">
      <c r="A105" s="573"/>
      <c r="B105" s="573"/>
      <c r="C105" s="573"/>
      <c r="D105" s="573"/>
      <c r="E105" s="573"/>
      <c r="F105" s="573"/>
      <c r="G105" s="573"/>
      <c r="H105" s="573"/>
      <c r="I105" s="573"/>
    </row>
    <row r="106" spans="1:9">
      <c r="A106" s="573"/>
      <c r="B106" s="464"/>
      <c r="C106" s="464"/>
      <c r="D106" s="573"/>
      <c r="E106" s="573"/>
      <c r="F106" s="573"/>
      <c r="G106" s="573"/>
      <c r="H106" s="573"/>
      <c r="I106" s="573"/>
    </row>
    <row r="107" spans="1:9">
      <c r="A107" s="1207"/>
      <c r="B107" s="1203"/>
      <c r="C107" s="1203"/>
      <c r="D107" s="1203"/>
      <c r="E107" s="1203"/>
      <c r="F107" s="1203"/>
      <c r="G107" s="1207"/>
      <c r="H107" s="1203"/>
      <c r="I107" s="1203"/>
    </row>
    <row r="108" spans="1:9" ht="15.75">
      <c r="A108" s="1202"/>
      <c r="B108" s="1203"/>
      <c r="C108" s="1203"/>
      <c r="D108" s="1203"/>
      <c r="E108" s="1203"/>
      <c r="F108" s="1203"/>
      <c r="G108" s="1202"/>
      <c r="H108" s="1203"/>
      <c r="I108" s="1203"/>
    </row>
    <row r="109" spans="1:9" ht="15.75">
      <c r="A109" s="572"/>
      <c r="B109" s="573"/>
      <c r="C109" s="573"/>
      <c r="D109" s="573"/>
      <c r="E109" s="573"/>
      <c r="F109" s="573"/>
      <c r="G109" s="572"/>
      <c r="H109" s="573"/>
      <c r="I109" s="573"/>
    </row>
  </sheetData>
  <sheetProtection password="D6CB" sheet="1" objects="1" scenarios="1" formatCells="0" formatColumns="0" formatRows="0" selectLockedCells="1"/>
  <dataConsolidate/>
  <mergeCells count="66">
    <mergeCell ref="C14:G14"/>
    <mergeCell ref="A59:F59"/>
    <mergeCell ref="G59:I59"/>
    <mergeCell ref="A60:F60"/>
    <mergeCell ref="G60:I60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8:E38"/>
    <mergeCell ref="A65:F65"/>
    <mergeCell ref="G65:I65"/>
    <mergeCell ref="A66:F66"/>
    <mergeCell ref="G66:I66"/>
    <mergeCell ref="A71:F71"/>
    <mergeCell ref="G71:I71"/>
    <mergeCell ref="A72:F72"/>
    <mergeCell ref="G72:I72"/>
    <mergeCell ref="A77:F77"/>
    <mergeCell ref="G77:I77"/>
    <mergeCell ref="A78:F78"/>
    <mergeCell ref="G78:I78"/>
    <mergeCell ref="A83:F83"/>
    <mergeCell ref="G83:I83"/>
    <mergeCell ref="A84:F84"/>
    <mergeCell ref="G84:I84"/>
    <mergeCell ref="A89:F89"/>
    <mergeCell ref="G89:I89"/>
    <mergeCell ref="A102:F102"/>
    <mergeCell ref="G102:I102"/>
    <mergeCell ref="A107:F107"/>
    <mergeCell ref="G107:I107"/>
    <mergeCell ref="A90:F90"/>
    <mergeCell ref="G90:I90"/>
    <mergeCell ref="A95:F95"/>
    <mergeCell ref="G95:I95"/>
    <mergeCell ref="A96:F96"/>
    <mergeCell ref="G96:I96"/>
    <mergeCell ref="A108:F108"/>
    <mergeCell ref="G108:I108"/>
    <mergeCell ref="C10:G10"/>
    <mergeCell ref="C11:G11"/>
    <mergeCell ref="C15:G15"/>
    <mergeCell ref="C16:G16"/>
    <mergeCell ref="C18:G18"/>
    <mergeCell ref="C17:G17"/>
    <mergeCell ref="C47:G47"/>
    <mergeCell ref="C43:G43"/>
    <mergeCell ref="C42:G42"/>
    <mergeCell ref="C44:G44"/>
    <mergeCell ref="C45:G45"/>
    <mergeCell ref="C46:G46"/>
    <mergeCell ref="A101:F101"/>
    <mergeCell ref="G101:I101"/>
    <mergeCell ref="D39:E39"/>
    <mergeCell ref="D33:E33"/>
    <mergeCell ref="D34:E34"/>
    <mergeCell ref="D35:E35"/>
    <mergeCell ref="D36:E36"/>
    <mergeCell ref="D37:E37"/>
  </mergeCells>
  <dataValidations count="1">
    <dataValidation type="list" allowBlank="1" showInputMessage="1" showErrorMessage="1" sqref="C19">
      <formula1>$E$19:$E$20</formula1>
    </dataValidation>
  </dataValidations>
  <pageMargins left="0.39370078740157483" right="0.39370078740157483" top="0.39370078740157483" bottom="0.39370078740157483" header="0" footer="0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>
    <pageSetUpPr fitToPage="1"/>
  </sheetPr>
  <dimension ref="A1:L99"/>
  <sheetViews>
    <sheetView showGridLines="0" view="pageBreakPreview" zoomScale="80" zoomScaleNormal="100" zoomScaleSheetLayoutView="80" workbookViewId="0">
      <selection activeCell="N13" sqref="N13"/>
    </sheetView>
  </sheetViews>
  <sheetFormatPr defaultRowHeight="15"/>
  <cols>
    <col min="1" max="1" width="1.7109375" style="253" customWidth="1"/>
    <col min="2" max="2" width="53.7109375" style="253" customWidth="1"/>
    <col min="3" max="3" width="12.140625" style="253" customWidth="1"/>
    <col min="4" max="4" width="10.7109375" style="253" customWidth="1"/>
    <col min="5" max="5" width="10.7109375" style="447" customWidth="1"/>
    <col min="6" max="8" width="10.7109375" style="253" customWidth="1"/>
    <col min="9" max="9" width="1.7109375" style="253" customWidth="1"/>
    <col min="10" max="251" width="8.85546875" style="253"/>
    <col min="252" max="252" width="3.85546875" style="253" customWidth="1"/>
    <col min="253" max="253" width="44.5703125" style="253" customWidth="1"/>
    <col min="254" max="254" width="3.5703125" style="253" customWidth="1"/>
    <col min="255" max="255" width="24" style="253" customWidth="1"/>
    <col min="256" max="256" width="10.140625" style="253" bestFit="1" customWidth="1"/>
    <col min="257" max="257" width="0" style="253" hidden="1" customWidth="1"/>
    <col min="258" max="258" width="8.42578125" style="253" customWidth="1"/>
    <col min="259" max="259" width="0" style="253" hidden="1" customWidth="1"/>
    <col min="260" max="507" width="8.85546875" style="253"/>
    <col min="508" max="508" width="3.85546875" style="253" customWidth="1"/>
    <col min="509" max="509" width="44.5703125" style="253" customWidth="1"/>
    <col min="510" max="510" width="3.5703125" style="253" customWidth="1"/>
    <col min="511" max="511" width="24" style="253" customWidth="1"/>
    <col min="512" max="512" width="10.140625" style="253" bestFit="1" customWidth="1"/>
    <col min="513" max="513" width="0" style="253" hidden="1" customWidth="1"/>
    <col min="514" max="514" width="8.42578125" style="253" customWidth="1"/>
    <col min="515" max="515" width="0" style="253" hidden="1" customWidth="1"/>
    <col min="516" max="763" width="8.85546875" style="253"/>
    <col min="764" max="764" width="3.85546875" style="253" customWidth="1"/>
    <col min="765" max="765" width="44.5703125" style="253" customWidth="1"/>
    <col min="766" max="766" width="3.5703125" style="253" customWidth="1"/>
    <col min="767" max="767" width="24" style="253" customWidth="1"/>
    <col min="768" max="768" width="10.140625" style="253" bestFit="1" customWidth="1"/>
    <col min="769" max="769" width="0" style="253" hidden="1" customWidth="1"/>
    <col min="770" max="770" width="8.42578125" style="253" customWidth="1"/>
    <col min="771" max="771" width="0" style="253" hidden="1" customWidth="1"/>
    <col min="772" max="1019" width="8.85546875" style="253"/>
    <col min="1020" max="1020" width="3.85546875" style="253" customWidth="1"/>
    <col min="1021" max="1021" width="44.5703125" style="253" customWidth="1"/>
    <col min="1022" max="1022" width="3.5703125" style="253" customWidth="1"/>
    <col min="1023" max="1023" width="24" style="253" customWidth="1"/>
    <col min="1024" max="1024" width="10.140625" style="253" bestFit="1" customWidth="1"/>
    <col min="1025" max="1025" width="0" style="253" hidden="1" customWidth="1"/>
    <col min="1026" max="1026" width="8.42578125" style="253" customWidth="1"/>
    <col min="1027" max="1027" width="0" style="253" hidden="1" customWidth="1"/>
    <col min="1028" max="1275" width="8.85546875" style="253"/>
    <col min="1276" max="1276" width="3.85546875" style="253" customWidth="1"/>
    <col min="1277" max="1277" width="44.5703125" style="253" customWidth="1"/>
    <col min="1278" max="1278" width="3.5703125" style="253" customWidth="1"/>
    <col min="1279" max="1279" width="24" style="253" customWidth="1"/>
    <col min="1280" max="1280" width="10.140625" style="253" bestFit="1" customWidth="1"/>
    <col min="1281" max="1281" width="0" style="253" hidden="1" customWidth="1"/>
    <col min="1282" max="1282" width="8.42578125" style="253" customWidth="1"/>
    <col min="1283" max="1283" width="0" style="253" hidden="1" customWidth="1"/>
    <col min="1284" max="1531" width="8.85546875" style="253"/>
    <col min="1532" max="1532" width="3.85546875" style="253" customWidth="1"/>
    <col min="1533" max="1533" width="44.5703125" style="253" customWidth="1"/>
    <col min="1534" max="1534" width="3.5703125" style="253" customWidth="1"/>
    <col min="1535" max="1535" width="24" style="253" customWidth="1"/>
    <col min="1536" max="1536" width="10.140625" style="253" bestFit="1" customWidth="1"/>
    <col min="1537" max="1537" width="0" style="253" hidden="1" customWidth="1"/>
    <col min="1538" max="1538" width="8.42578125" style="253" customWidth="1"/>
    <col min="1539" max="1539" width="0" style="253" hidden="1" customWidth="1"/>
    <col min="1540" max="1787" width="8.85546875" style="253"/>
    <col min="1788" max="1788" width="3.85546875" style="253" customWidth="1"/>
    <col min="1789" max="1789" width="44.5703125" style="253" customWidth="1"/>
    <col min="1790" max="1790" width="3.5703125" style="253" customWidth="1"/>
    <col min="1791" max="1791" width="24" style="253" customWidth="1"/>
    <col min="1792" max="1792" width="10.140625" style="253" bestFit="1" customWidth="1"/>
    <col min="1793" max="1793" width="0" style="253" hidden="1" customWidth="1"/>
    <col min="1794" max="1794" width="8.42578125" style="253" customWidth="1"/>
    <col min="1795" max="1795" width="0" style="253" hidden="1" customWidth="1"/>
    <col min="1796" max="2043" width="8.85546875" style="253"/>
    <col min="2044" max="2044" width="3.85546875" style="253" customWidth="1"/>
    <col min="2045" max="2045" width="44.5703125" style="253" customWidth="1"/>
    <col min="2046" max="2046" width="3.5703125" style="253" customWidth="1"/>
    <col min="2047" max="2047" width="24" style="253" customWidth="1"/>
    <col min="2048" max="2048" width="10.140625" style="253" bestFit="1" customWidth="1"/>
    <col min="2049" max="2049" width="0" style="253" hidden="1" customWidth="1"/>
    <col min="2050" max="2050" width="8.42578125" style="253" customWidth="1"/>
    <col min="2051" max="2051" width="0" style="253" hidden="1" customWidth="1"/>
    <col min="2052" max="2299" width="8.85546875" style="253"/>
    <col min="2300" max="2300" width="3.85546875" style="253" customWidth="1"/>
    <col min="2301" max="2301" width="44.5703125" style="253" customWidth="1"/>
    <col min="2302" max="2302" width="3.5703125" style="253" customWidth="1"/>
    <col min="2303" max="2303" width="24" style="253" customWidth="1"/>
    <col min="2304" max="2304" width="10.140625" style="253" bestFit="1" customWidth="1"/>
    <col min="2305" max="2305" width="0" style="253" hidden="1" customWidth="1"/>
    <col min="2306" max="2306" width="8.42578125" style="253" customWidth="1"/>
    <col min="2307" max="2307" width="0" style="253" hidden="1" customWidth="1"/>
    <col min="2308" max="2555" width="8.85546875" style="253"/>
    <col min="2556" max="2556" width="3.85546875" style="253" customWidth="1"/>
    <col min="2557" max="2557" width="44.5703125" style="253" customWidth="1"/>
    <col min="2558" max="2558" width="3.5703125" style="253" customWidth="1"/>
    <col min="2559" max="2559" width="24" style="253" customWidth="1"/>
    <col min="2560" max="2560" width="10.140625" style="253" bestFit="1" customWidth="1"/>
    <col min="2561" max="2561" width="0" style="253" hidden="1" customWidth="1"/>
    <col min="2562" max="2562" width="8.42578125" style="253" customWidth="1"/>
    <col min="2563" max="2563" width="0" style="253" hidden="1" customWidth="1"/>
    <col min="2564" max="2811" width="8.85546875" style="253"/>
    <col min="2812" max="2812" width="3.85546875" style="253" customWidth="1"/>
    <col min="2813" max="2813" width="44.5703125" style="253" customWidth="1"/>
    <col min="2814" max="2814" width="3.5703125" style="253" customWidth="1"/>
    <col min="2815" max="2815" width="24" style="253" customWidth="1"/>
    <col min="2816" max="2816" width="10.140625" style="253" bestFit="1" customWidth="1"/>
    <col min="2817" max="2817" width="0" style="253" hidden="1" customWidth="1"/>
    <col min="2818" max="2818" width="8.42578125" style="253" customWidth="1"/>
    <col min="2819" max="2819" width="0" style="253" hidden="1" customWidth="1"/>
    <col min="2820" max="3067" width="8.85546875" style="253"/>
    <col min="3068" max="3068" width="3.85546875" style="253" customWidth="1"/>
    <col min="3069" max="3069" width="44.5703125" style="253" customWidth="1"/>
    <col min="3070" max="3070" width="3.5703125" style="253" customWidth="1"/>
    <col min="3071" max="3071" width="24" style="253" customWidth="1"/>
    <col min="3072" max="3072" width="10.140625" style="253" bestFit="1" customWidth="1"/>
    <col min="3073" max="3073" width="0" style="253" hidden="1" customWidth="1"/>
    <col min="3074" max="3074" width="8.42578125" style="253" customWidth="1"/>
    <col min="3075" max="3075" width="0" style="253" hidden="1" customWidth="1"/>
    <col min="3076" max="3323" width="8.85546875" style="253"/>
    <col min="3324" max="3324" width="3.85546875" style="253" customWidth="1"/>
    <col min="3325" max="3325" width="44.5703125" style="253" customWidth="1"/>
    <col min="3326" max="3326" width="3.5703125" style="253" customWidth="1"/>
    <col min="3327" max="3327" width="24" style="253" customWidth="1"/>
    <col min="3328" max="3328" width="10.140625" style="253" bestFit="1" customWidth="1"/>
    <col min="3329" max="3329" width="0" style="253" hidden="1" customWidth="1"/>
    <col min="3330" max="3330" width="8.42578125" style="253" customWidth="1"/>
    <col min="3331" max="3331" width="0" style="253" hidden="1" customWidth="1"/>
    <col min="3332" max="3579" width="8.85546875" style="253"/>
    <col min="3580" max="3580" width="3.85546875" style="253" customWidth="1"/>
    <col min="3581" max="3581" width="44.5703125" style="253" customWidth="1"/>
    <col min="3582" max="3582" width="3.5703125" style="253" customWidth="1"/>
    <col min="3583" max="3583" width="24" style="253" customWidth="1"/>
    <col min="3584" max="3584" width="10.140625" style="253" bestFit="1" customWidth="1"/>
    <col min="3585" max="3585" width="0" style="253" hidden="1" customWidth="1"/>
    <col min="3586" max="3586" width="8.42578125" style="253" customWidth="1"/>
    <col min="3587" max="3587" width="0" style="253" hidden="1" customWidth="1"/>
    <col min="3588" max="3835" width="8.85546875" style="253"/>
    <col min="3836" max="3836" width="3.85546875" style="253" customWidth="1"/>
    <col min="3837" max="3837" width="44.5703125" style="253" customWidth="1"/>
    <col min="3838" max="3838" width="3.5703125" style="253" customWidth="1"/>
    <col min="3839" max="3839" width="24" style="253" customWidth="1"/>
    <col min="3840" max="3840" width="10.140625" style="253" bestFit="1" customWidth="1"/>
    <col min="3841" max="3841" width="0" style="253" hidden="1" customWidth="1"/>
    <col min="3842" max="3842" width="8.42578125" style="253" customWidth="1"/>
    <col min="3843" max="3843" width="0" style="253" hidden="1" customWidth="1"/>
    <col min="3844" max="4091" width="8.85546875" style="253"/>
    <col min="4092" max="4092" width="3.85546875" style="253" customWidth="1"/>
    <col min="4093" max="4093" width="44.5703125" style="253" customWidth="1"/>
    <col min="4094" max="4094" width="3.5703125" style="253" customWidth="1"/>
    <col min="4095" max="4095" width="24" style="253" customWidth="1"/>
    <col min="4096" max="4096" width="10.140625" style="253" bestFit="1" customWidth="1"/>
    <col min="4097" max="4097" width="0" style="253" hidden="1" customWidth="1"/>
    <col min="4098" max="4098" width="8.42578125" style="253" customWidth="1"/>
    <col min="4099" max="4099" width="0" style="253" hidden="1" customWidth="1"/>
    <col min="4100" max="4347" width="8.85546875" style="253"/>
    <col min="4348" max="4348" width="3.85546875" style="253" customWidth="1"/>
    <col min="4349" max="4349" width="44.5703125" style="253" customWidth="1"/>
    <col min="4350" max="4350" width="3.5703125" style="253" customWidth="1"/>
    <col min="4351" max="4351" width="24" style="253" customWidth="1"/>
    <col min="4352" max="4352" width="10.140625" style="253" bestFit="1" customWidth="1"/>
    <col min="4353" max="4353" width="0" style="253" hidden="1" customWidth="1"/>
    <col min="4354" max="4354" width="8.42578125" style="253" customWidth="1"/>
    <col min="4355" max="4355" width="0" style="253" hidden="1" customWidth="1"/>
    <col min="4356" max="4603" width="8.85546875" style="253"/>
    <col min="4604" max="4604" width="3.85546875" style="253" customWidth="1"/>
    <col min="4605" max="4605" width="44.5703125" style="253" customWidth="1"/>
    <col min="4606" max="4606" width="3.5703125" style="253" customWidth="1"/>
    <col min="4607" max="4607" width="24" style="253" customWidth="1"/>
    <col min="4608" max="4608" width="10.140625" style="253" bestFit="1" customWidth="1"/>
    <col min="4609" max="4609" width="0" style="253" hidden="1" customWidth="1"/>
    <col min="4610" max="4610" width="8.42578125" style="253" customWidth="1"/>
    <col min="4611" max="4611" width="0" style="253" hidden="1" customWidth="1"/>
    <col min="4612" max="4859" width="8.85546875" style="253"/>
    <col min="4860" max="4860" width="3.85546875" style="253" customWidth="1"/>
    <col min="4861" max="4861" width="44.5703125" style="253" customWidth="1"/>
    <col min="4862" max="4862" width="3.5703125" style="253" customWidth="1"/>
    <col min="4863" max="4863" width="24" style="253" customWidth="1"/>
    <col min="4864" max="4864" width="10.140625" style="253" bestFit="1" customWidth="1"/>
    <col min="4865" max="4865" width="0" style="253" hidden="1" customWidth="1"/>
    <col min="4866" max="4866" width="8.42578125" style="253" customWidth="1"/>
    <col min="4867" max="4867" width="0" style="253" hidden="1" customWidth="1"/>
    <col min="4868" max="5115" width="8.85546875" style="253"/>
    <col min="5116" max="5116" width="3.85546875" style="253" customWidth="1"/>
    <col min="5117" max="5117" width="44.5703125" style="253" customWidth="1"/>
    <col min="5118" max="5118" width="3.5703125" style="253" customWidth="1"/>
    <col min="5119" max="5119" width="24" style="253" customWidth="1"/>
    <col min="5120" max="5120" width="10.140625" style="253" bestFit="1" customWidth="1"/>
    <col min="5121" max="5121" width="0" style="253" hidden="1" customWidth="1"/>
    <col min="5122" max="5122" width="8.42578125" style="253" customWidth="1"/>
    <col min="5123" max="5123" width="0" style="253" hidden="1" customWidth="1"/>
    <col min="5124" max="5371" width="8.85546875" style="253"/>
    <col min="5372" max="5372" width="3.85546875" style="253" customWidth="1"/>
    <col min="5373" max="5373" width="44.5703125" style="253" customWidth="1"/>
    <col min="5374" max="5374" width="3.5703125" style="253" customWidth="1"/>
    <col min="5375" max="5375" width="24" style="253" customWidth="1"/>
    <col min="5376" max="5376" width="10.140625" style="253" bestFit="1" customWidth="1"/>
    <col min="5377" max="5377" width="0" style="253" hidden="1" customWidth="1"/>
    <col min="5378" max="5378" width="8.42578125" style="253" customWidth="1"/>
    <col min="5379" max="5379" width="0" style="253" hidden="1" customWidth="1"/>
    <col min="5380" max="5627" width="8.85546875" style="253"/>
    <col min="5628" max="5628" width="3.85546875" style="253" customWidth="1"/>
    <col min="5629" max="5629" width="44.5703125" style="253" customWidth="1"/>
    <col min="5630" max="5630" width="3.5703125" style="253" customWidth="1"/>
    <col min="5631" max="5631" width="24" style="253" customWidth="1"/>
    <col min="5632" max="5632" width="10.140625" style="253" bestFit="1" customWidth="1"/>
    <col min="5633" max="5633" width="0" style="253" hidden="1" customWidth="1"/>
    <col min="5634" max="5634" width="8.42578125" style="253" customWidth="1"/>
    <col min="5635" max="5635" width="0" style="253" hidden="1" customWidth="1"/>
    <col min="5636" max="5883" width="8.85546875" style="253"/>
    <col min="5884" max="5884" width="3.85546875" style="253" customWidth="1"/>
    <col min="5885" max="5885" width="44.5703125" style="253" customWidth="1"/>
    <col min="5886" max="5886" width="3.5703125" style="253" customWidth="1"/>
    <col min="5887" max="5887" width="24" style="253" customWidth="1"/>
    <col min="5888" max="5888" width="10.140625" style="253" bestFit="1" customWidth="1"/>
    <col min="5889" max="5889" width="0" style="253" hidden="1" customWidth="1"/>
    <col min="5890" max="5890" width="8.42578125" style="253" customWidth="1"/>
    <col min="5891" max="5891" width="0" style="253" hidden="1" customWidth="1"/>
    <col min="5892" max="6139" width="8.85546875" style="253"/>
    <col min="6140" max="6140" width="3.85546875" style="253" customWidth="1"/>
    <col min="6141" max="6141" width="44.5703125" style="253" customWidth="1"/>
    <col min="6142" max="6142" width="3.5703125" style="253" customWidth="1"/>
    <col min="6143" max="6143" width="24" style="253" customWidth="1"/>
    <col min="6144" max="6144" width="10.140625" style="253" bestFit="1" customWidth="1"/>
    <col min="6145" max="6145" width="0" style="253" hidden="1" customWidth="1"/>
    <col min="6146" max="6146" width="8.42578125" style="253" customWidth="1"/>
    <col min="6147" max="6147" width="0" style="253" hidden="1" customWidth="1"/>
    <col min="6148" max="6395" width="8.85546875" style="253"/>
    <col min="6396" max="6396" width="3.85546875" style="253" customWidth="1"/>
    <col min="6397" max="6397" width="44.5703125" style="253" customWidth="1"/>
    <col min="6398" max="6398" width="3.5703125" style="253" customWidth="1"/>
    <col min="6399" max="6399" width="24" style="253" customWidth="1"/>
    <col min="6400" max="6400" width="10.140625" style="253" bestFit="1" customWidth="1"/>
    <col min="6401" max="6401" width="0" style="253" hidden="1" customWidth="1"/>
    <col min="6402" max="6402" width="8.42578125" style="253" customWidth="1"/>
    <col min="6403" max="6403" width="0" style="253" hidden="1" customWidth="1"/>
    <col min="6404" max="6651" width="8.85546875" style="253"/>
    <col min="6652" max="6652" width="3.85546875" style="253" customWidth="1"/>
    <col min="6653" max="6653" width="44.5703125" style="253" customWidth="1"/>
    <col min="6654" max="6654" width="3.5703125" style="253" customWidth="1"/>
    <col min="6655" max="6655" width="24" style="253" customWidth="1"/>
    <col min="6656" max="6656" width="10.140625" style="253" bestFit="1" customWidth="1"/>
    <col min="6657" max="6657" width="0" style="253" hidden="1" customWidth="1"/>
    <col min="6658" max="6658" width="8.42578125" style="253" customWidth="1"/>
    <col min="6659" max="6659" width="0" style="253" hidden="1" customWidth="1"/>
    <col min="6660" max="6907" width="8.85546875" style="253"/>
    <col min="6908" max="6908" width="3.85546875" style="253" customWidth="1"/>
    <col min="6909" max="6909" width="44.5703125" style="253" customWidth="1"/>
    <col min="6910" max="6910" width="3.5703125" style="253" customWidth="1"/>
    <col min="6911" max="6911" width="24" style="253" customWidth="1"/>
    <col min="6912" max="6912" width="10.140625" style="253" bestFit="1" customWidth="1"/>
    <col min="6913" max="6913" width="0" style="253" hidden="1" customWidth="1"/>
    <col min="6914" max="6914" width="8.42578125" style="253" customWidth="1"/>
    <col min="6915" max="6915" width="0" style="253" hidden="1" customWidth="1"/>
    <col min="6916" max="7163" width="8.85546875" style="253"/>
    <col min="7164" max="7164" width="3.85546875" style="253" customWidth="1"/>
    <col min="7165" max="7165" width="44.5703125" style="253" customWidth="1"/>
    <col min="7166" max="7166" width="3.5703125" style="253" customWidth="1"/>
    <col min="7167" max="7167" width="24" style="253" customWidth="1"/>
    <col min="7168" max="7168" width="10.140625" style="253" bestFit="1" customWidth="1"/>
    <col min="7169" max="7169" width="0" style="253" hidden="1" customWidth="1"/>
    <col min="7170" max="7170" width="8.42578125" style="253" customWidth="1"/>
    <col min="7171" max="7171" width="0" style="253" hidden="1" customWidth="1"/>
    <col min="7172" max="7419" width="8.85546875" style="253"/>
    <col min="7420" max="7420" width="3.85546875" style="253" customWidth="1"/>
    <col min="7421" max="7421" width="44.5703125" style="253" customWidth="1"/>
    <col min="7422" max="7422" width="3.5703125" style="253" customWidth="1"/>
    <col min="7423" max="7423" width="24" style="253" customWidth="1"/>
    <col min="7424" max="7424" width="10.140625" style="253" bestFit="1" customWidth="1"/>
    <col min="7425" max="7425" width="0" style="253" hidden="1" customWidth="1"/>
    <col min="7426" max="7426" width="8.42578125" style="253" customWidth="1"/>
    <col min="7427" max="7427" width="0" style="253" hidden="1" customWidth="1"/>
    <col min="7428" max="7675" width="8.85546875" style="253"/>
    <col min="7676" max="7676" width="3.85546875" style="253" customWidth="1"/>
    <col min="7677" max="7677" width="44.5703125" style="253" customWidth="1"/>
    <col min="7678" max="7678" width="3.5703125" style="253" customWidth="1"/>
    <col min="7679" max="7679" width="24" style="253" customWidth="1"/>
    <col min="7680" max="7680" width="10.140625" style="253" bestFit="1" customWidth="1"/>
    <col min="7681" max="7681" width="0" style="253" hidden="1" customWidth="1"/>
    <col min="7682" max="7682" width="8.42578125" style="253" customWidth="1"/>
    <col min="7683" max="7683" width="0" style="253" hidden="1" customWidth="1"/>
    <col min="7684" max="7931" width="8.85546875" style="253"/>
    <col min="7932" max="7932" width="3.85546875" style="253" customWidth="1"/>
    <col min="7933" max="7933" width="44.5703125" style="253" customWidth="1"/>
    <col min="7934" max="7934" width="3.5703125" style="253" customWidth="1"/>
    <col min="7935" max="7935" width="24" style="253" customWidth="1"/>
    <col min="7936" max="7936" width="10.140625" style="253" bestFit="1" customWidth="1"/>
    <col min="7937" max="7937" width="0" style="253" hidden="1" customWidth="1"/>
    <col min="7938" max="7938" width="8.42578125" style="253" customWidth="1"/>
    <col min="7939" max="7939" width="0" style="253" hidden="1" customWidth="1"/>
    <col min="7940" max="8187" width="8.85546875" style="253"/>
    <col min="8188" max="8188" width="3.85546875" style="253" customWidth="1"/>
    <col min="8189" max="8189" width="44.5703125" style="253" customWidth="1"/>
    <col min="8190" max="8190" width="3.5703125" style="253" customWidth="1"/>
    <col min="8191" max="8191" width="24" style="253" customWidth="1"/>
    <col min="8192" max="8192" width="10.140625" style="253" bestFit="1" customWidth="1"/>
    <col min="8193" max="8193" width="0" style="253" hidden="1" customWidth="1"/>
    <col min="8194" max="8194" width="8.42578125" style="253" customWidth="1"/>
    <col min="8195" max="8195" width="0" style="253" hidden="1" customWidth="1"/>
    <col min="8196" max="8443" width="8.85546875" style="253"/>
    <col min="8444" max="8444" width="3.85546875" style="253" customWidth="1"/>
    <col min="8445" max="8445" width="44.5703125" style="253" customWidth="1"/>
    <col min="8446" max="8446" width="3.5703125" style="253" customWidth="1"/>
    <col min="8447" max="8447" width="24" style="253" customWidth="1"/>
    <col min="8448" max="8448" width="10.140625" style="253" bestFit="1" customWidth="1"/>
    <col min="8449" max="8449" width="0" style="253" hidden="1" customWidth="1"/>
    <col min="8450" max="8450" width="8.42578125" style="253" customWidth="1"/>
    <col min="8451" max="8451" width="0" style="253" hidden="1" customWidth="1"/>
    <col min="8452" max="8699" width="8.85546875" style="253"/>
    <col min="8700" max="8700" width="3.85546875" style="253" customWidth="1"/>
    <col min="8701" max="8701" width="44.5703125" style="253" customWidth="1"/>
    <col min="8702" max="8702" width="3.5703125" style="253" customWidth="1"/>
    <col min="8703" max="8703" width="24" style="253" customWidth="1"/>
    <col min="8704" max="8704" width="10.140625" style="253" bestFit="1" customWidth="1"/>
    <col min="8705" max="8705" width="0" style="253" hidden="1" customWidth="1"/>
    <col min="8706" max="8706" width="8.42578125" style="253" customWidth="1"/>
    <col min="8707" max="8707" width="0" style="253" hidden="1" customWidth="1"/>
    <col min="8708" max="8955" width="8.85546875" style="253"/>
    <col min="8956" max="8956" width="3.85546875" style="253" customWidth="1"/>
    <col min="8957" max="8957" width="44.5703125" style="253" customWidth="1"/>
    <col min="8958" max="8958" width="3.5703125" style="253" customWidth="1"/>
    <col min="8959" max="8959" width="24" style="253" customWidth="1"/>
    <col min="8960" max="8960" width="10.140625" style="253" bestFit="1" customWidth="1"/>
    <col min="8961" max="8961" width="0" style="253" hidden="1" customWidth="1"/>
    <col min="8962" max="8962" width="8.42578125" style="253" customWidth="1"/>
    <col min="8963" max="8963" width="0" style="253" hidden="1" customWidth="1"/>
    <col min="8964" max="9211" width="8.85546875" style="253"/>
    <col min="9212" max="9212" width="3.85546875" style="253" customWidth="1"/>
    <col min="9213" max="9213" width="44.5703125" style="253" customWidth="1"/>
    <col min="9214" max="9214" width="3.5703125" style="253" customWidth="1"/>
    <col min="9215" max="9215" width="24" style="253" customWidth="1"/>
    <col min="9216" max="9216" width="10.140625" style="253" bestFit="1" customWidth="1"/>
    <col min="9217" max="9217" width="0" style="253" hidden="1" customWidth="1"/>
    <col min="9218" max="9218" width="8.42578125" style="253" customWidth="1"/>
    <col min="9219" max="9219" width="0" style="253" hidden="1" customWidth="1"/>
    <col min="9220" max="9467" width="8.85546875" style="253"/>
    <col min="9468" max="9468" width="3.85546875" style="253" customWidth="1"/>
    <col min="9469" max="9469" width="44.5703125" style="253" customWidth="1"/>
    <col min="9470" max="9470" width="3.5703125" style="253" customWidth="1"/>
    <col min="9471" max="9471" width="24" style="253" customWidth="1"/>
    <col min="9472" max="9472" width="10.140625" style="253" bestFit="1" customWidth="1"/>
    <col min="9473" max="9473" width="0" style="253" hidden="1" customWidth="1"/>
    <col min="9474" max="9474" width="8.42578125" style="253" customWidth="1"/>
    <col min="9475" max="9475" width="0" style="253" hidden="1" customWidth="1"/>
    <col min="9476" max="9723" width="8.85546875" style="253"/>
    <col min="9724" max="9724" width="3.85546875" style="253" customWidth="1"/>
    <col min="9725" max="9725" width="44.5703125" style="253" customWidth="1"/>
    <col min="9726" max="9726" width="3.5703125" style="253" customWidth="1"/>
    <col min="9727" max="9727" width="24" style="253" customWidth="1"/>
    <col min="9728" max="9728" width="10.140625" style="253" bestFit="1" customWidth="1"/>
    <col min="9729" max="9729" width="0" style="253" hidden="1" customWidth="1"/>
    <col min="9730" max="9730" width="8.42578125" style="253" customWidth="1"/>
    <col min="9731" max="9731" width="0" style="253" hidden="1" customWidth="1"/>
    <col min="9732" max="9979" width="8.85546875" style="253"/>
    <col min="9980" max="9980" width="3.85546875" style="253" customWidth="1"/>
    <col min="9981" max="9981" width="44.5703125" style="253" customWidth="1"/>
    <col min="9982" max="9982" width="3.5703125" style="253" customWidth="1"/>
    <col min="9983" max="9983" width="24" style="253" customWidth="1"/>
    <col min="9984" max="9984" width="10.140625" style="253" bestFit="1" customWidth="1"/>
    <col min="9985" max="9985" width="0" style="253" hidden="1" customWidth="1"/>
    <col min="9986" max="9986" width="8.42578125" style="253" customWidth="1"/>
    <col min="9987" max="9987" width="0" style="253" hidden="1" customWidth="1"/>
    <col min="9988" max="10235" width="8.85546875" style="253"/>
    <col min="10236" max="10236" width="3.85546875" style="253" customWidth="1"/>
    <col min="10237" max="10237" width="44.5703125" style="253" customWidth="1"/>
    <col min="10238" max="10238" width="3.5703125" style="253" customWidth="1"/>
    <col min="10239" max="10239" width="24" style="253" customWidth="1"/>
    <col min="10240" max="10240" width="10.140625" style="253" bestFit="1" customWidth="1"/>
    <col min="10241" max="10241" width="0" style="253" hidden="1" customWidth="1"/>
    <col min="10242" max="10242" width="8.42578125" style="253" customWidth="1"/>
    <col min="10243" max="10243" width="0" style="253" hidden="1" customWidth="1"/>
    <col min="10244" max="10491" width="8.85546875" style="253"/>
    <col min="10492" max="10492" width="3.85546875" style="253" customWidth="1"/>
    <col min="10493" max="10493" width="44.5703125" style="253" customWidth="1"/>
    <col min="10494" max="10494" width="3.5703125" style="253" customWidth="1"/>
    <col min="10495" max="10495" width="24" style="253" customWidth="1"/>
    <col min="10496" max="10496" width="10.140625" style="253" bestFit="1" customWidth="1"/>
    <col min="10497" max="10497" width="0" style="253" hidden="1" customWidth="1"/>
    <col min="10498" max="10498" width="8.42578125" style="253" customWidth="1"/>
    <col min="10499" max="10499" width="0" style="253" hidden="1" customWidth="1"/>
    <col min="10500" max="10747" width="8.85546875" style="253"/>
    <col min="10748" max="10748" width="3.85546875" style="253" customWidth="1"/>
    <col min="10749" max="10749" width="44.5703125" style="253" customWidth="1"/>
    <col min="10750" max="10750" width="3.5703125" style="253" customWidth="1"/>
    <col min="10751" max="10751" width="24" style="253" customWidth="1"/>
    <col min="10752" max="10752" width="10.140625" style="253" bestFit="1" customWidth="1"/>
    <col min="10753" max="10753" width="0" style="253" hidden="1" customWidth="1"/>
    <col min="10754" max="10754" width="8.42578125" style="253" customWidth="1"/>
    <col min="10755" max="10755" width="0" style="253" hidden="1" customWidth="1"/>
    <col min="10756" max="11003" width="8.85546875" style="253"/>
    <col min="11004" max="11004" width="3.85546875" style="253" customWidth="1"/>
    <col min="11005" max="11005" width="44.5703125" style="253" customWidth="1"/>
    <col min="11006" max="11006" width="3.5703125" style="253" customWidth="1"/>
    <col min="11007" max="11007" width="24" style="253" customWidth="1"/>
    <col min="11008" max="11008" width="10.140625" style="253" bestFit="1" customWidth="1"/>
    <col min="11009" max="11009" width="0" style="253" hidden="1" customWidth="1"/>
    <col min="11010" max="11010" width="8.42578125" style="253" customWidth="1"/>
    <col min="11011" max="11011" width="0" style="253" hidden="1" customWidth="1"/>
    <col min="11012" max="11259" width="8.85546875" style="253"/>
    <col min="11260" max="11260" width="3.85546875" style="253" customWidth="1"/>
    <col min="11261" max="11261" width="44.5703125" style="253" customWidth="1"/>
    <col min="11262" max="11262" width="3.5703125" style="253" customWidth="1"/>
    <col min="11263" max="11263" width="24" style="253" customWidth="1"/>
    <col min="11264" max="11264" width="10.140625" style="253" bestFit="1" customWidth="1"/>
    <col min="11265" max="11265" width="0" style="253" hidden="1" customWidth="1"/>
    <col min="11266" max="11266" width="8.42578125" style="253" customWidth="1"/>
    <col min="11267" max="11267" width="0" style="253" hidden="1" customWidth="1"/>
    <col min="11268" max="11515" width="8.85546875" style="253"/>
    <col min="11516" max="11516" width="3.85546875" style="253" customWidth="1"/>
    <col min="11517" max="11517" width="44.5703125" style="253" customWidth="1"/>
    <col min="11518" max="11518" width="3.5703125" style="253" customWidth="1"/>
    <col min="11519" max="11519" width="24" style="253" customWidth="1"/>
    <col min="11520" max="11520" width="10.140625" style="253" bestFit="1" customWidth="1"/>
    <col min="11521" max="11521" width="0" style="253" hidden="1" customWidth="1"/>
    <col min="11522" max="11522" width="8.42578125" style="253" customWidth="1"/>
    <col min="11523" max="11523" width="0" style="253" hidden="1" customWidth="1"/>
    <col min="11524" max="11771" width="8.85546875" style="253"/>
    <col min="11772" max="11772" width="3.85546875" style="253" customWidth="1"/>
    <col min="11773" max="11773" width="44.5703125" style="253" customWidth="1"/>
    <col min="11774" max="11774" width="3.5703125" style="253" customWidth="1"/>
    <col min="11775" max="11775" width="24" style="253" customWidth="1"/>
    <col min="11776" max="11776" width="10.140625" style="253" bestFit="1" customWidth="1"/>
    <col min="11777" max="11777" width="0" style="253" hidden="1" customWidth="1"/>
    <col min="11778" max="11778" width="8.42578125" style="253" customWidth="1"/>
    <col min="11779" max="11779" width="0" style="253" hidden="1" customWidth="1"/>
    <col min="11780" max="12027" width="8.85546875" style="253"/>
    <col min="12028" max="12028" width="3.85546875" style="253" customWidth="1"/>
    <col min="12029" max="12029" width="44.5703125" style="253" customWidth="1"/>
    <col min="12030" max="12030" width="3.5703125" style="253" customWidth="1"/>
    <col min="12031" max="12031" width="24" style="253" customWidth="1"/>
    <col min="12032" max="12032" width="10.140625" style="253" bestFit="1" customWidth="1"/>
    <col min="12033" max="12033" width="0" style="253" hidden="1" customWidth="1"/>
    <col min="12034" max="12034" width="8.42578125" style="253" customWidth="1"/>
    <col min="12035" max="12035" width="0" style="253" hidden="1" customWidth="1"/>
    <col min="12036" max="12283" width="8.85546875" style="253"/>
    <col min="12284" max="12284" width="3.85546875" style="253" customWidth="1"/>
    <col min="12285" max="12285" width="44.5703125" style="253" customWidth="1"/>
    <col min="12286" max="12286" width="3.5703125" style="253" customWidth="1"/>
    <col min="12287" max="12287" width="24" style="253" customWidth="1"/>
    <col min="12288" max="12288" width="10.140625" style="253" bestFit="1" customWidth="1"/>
    <col min="12289" max="12289" width="0" style="253" hidden="1" customWidth="1"/>
    <col min="12290" max="12290" width="8.42578125" style="253" customWidth="1"/>
    <col min="12291" max="12291" width="0" style="253" hidden="1" customWidth="1"/>
    <col min="12292" max="12539" width="8.85546875" style="253"/>
    <col min="12540" max="12540" width="3.85546875" style="253" customWidth="1"/>
    <col min="12541" max="12541" width="44.5703125" style="253" customWidth="1"/>
    <col min="12542" max="12542" width="3.5703125" style="253" customWidth="1"/>
    <col min="12543" max="12543" width="24" style="253" customWidth="1"/>
    <col min="12544" max="12544" width="10.140625" style="253" bestFit="1" customWidth="1"/>
    <col min="12545" max="12545" width="0" style="253" hidden="1" customWidth="1"/>
    <col min="12546" max="12546" width="8.42578125" style="253" customWidth="1"/>
    <col min="12547" max="12547" width="0" style="253" hidden="1" customWidth="1"/>
    <col min="12548" max="12795" width="8.85546875" style="253"/>
    <col min="12796" max="12796" width="3.85546875" style="253" customWidth="1"/>
    <col min="12797" max="12797" width="44.5703125" style="253" customWidth="1"/>
    <col min="12798" max="12798" width="3.5703125" style="253" customWidth="1"/>
    <col min="12799" max="12799" width="24" style="253" customWidth="1"/>
    <col min="12800" max="12800" width="10.140625" style="253" bestFit="1" customWidth="1"/>
    <col min="12801" max="12801" width="0" style="253" hidden="1" customWidth="1"/>
    <col min="12802" max="12802" width="8.42578125" style="253" customWidth="1"/>
    <col min="12803" max="12803" width="0" style="253" hidden="1" customWidth="1"/>
    <col min="12804" max="13051" width="8.85546875" style="253"/>
    <col min="13052" max="13052" width="3.85546875" style="253" customWidth="1"/>
    <col min="13053" max="13053" width="44.5703125" style="253" customWidth="1"/>
    <col min="13054" max="13054" width="3.5703125" style="253" customWidth="1"/>
    <col min="13055" max="13055" width="24" style="253" customWidth="1"/>
    <col min="13056" max="13056" width="10.140625" style="253" bestFit="1" customWidth="1"/>
    <col min="13057" max="13057" width="0" style="253" hidden="1" customWidth="1"/>
    <col min="13058" max="13058" width="8.42578125" style="253" customWidth="1"/>
    <col min="13059" max="13059" width="0" style="253" hidden="1" customWidth="1"/>
    <col min="13060" max="13307" width="8.85546875" style="253"/>
    <col min="13308" max="13308" width="3.85546875" style="253" customWidth="1"/>
    <col min="13309" max="13309" width="44.5703125" style="253" customWidth="1"/>
    <col min="13310" max="13310" width="3.5703125" style="253" customWidth="1"/>
    <col min="13311" max="13311" width="24" style="253" customWidth="1"/>
    <col min="13312" max="13312" width="10.140625" style="253" bestFit="1" customWidth="1"/>
    <col min="13313" max="13313" width="0" style="253" hidden="1" customWidth="1"/>
    <col min="13314" max="13314" width="8.42578125" style="253" customWidth="1"/>
    <col min="13315" max="13315" width="0" style="253" hidden="1" customWidth="1"/>
    <col min="13316" max="13563" width="8.85546875" style="253"/>
    <col min="13564" max="13564" width="3.85546875" style="253" customWidth="1"/>
    <col min="13565" max="13565" width="44.5703125" style="253" customWidth="1"/>
    <col min="13566" max="13566" width="3.5703125" style="253" customWidth="1"/>
    <col min="13567" max="13567" width="24" style="253" customWidth="1"/>
    <col min="13568" max="13568" width="10.140625" style="253" bestFit="1" customWidth="1"/>
    <col min="13569" max="13569" width="0" style="253" hidden="1" customWidth="1"/>
    <col min="13570" max="13570" width="8.42578125" style="253" customWidth="1"/>
    <col min="13571" max="13571" width="0" style="253" hidden="1" customWidth="1"/>
    <col min="13572" max="13819" width="8.85546875" style="253"/>
    <col min="13820" max="13820" width="3.85546875" style="253" customWidth="1"/>
    <col min="13821" max="13821" width="44.5703125" style="253" customWidth="1"/>
    <col min="13822" max="13822" width="3.5703125" style="253" customWidth="1"/>
    <col min="13823" max="13823" width="24" style="253" customWidth="1"/>
    <col min="13824" max="13824" width="10.140625" style="253" bestFit="1" customWidth="1"/>
    <col min="13825" max="13825" width="0" style="253" hidden="1" customWidth="1"/>
    <col min="13826" max="13826" width="8.42578125" style="253" customWidth="1"/>
    <col min="13827" max="13827" width="0" style="253" hidden="1" customWidth="1"/>
    <col min="13828" max="14075" width="8.85546875" style="253"/>
    <col min="14076" max="14076" width="3.85546875" style="253" customWidth="1"/>
    <col min="14077" max="14077" width="44.5703125" style="253" customWidth="1"/>
    <col min="14078" max="14078" width="3.5703125" style="253" customWidth="1"/>
    <col min="14079" max="14079" width="24" style="253" customWidth="1"/>
    <col min="14080" max="14080" width="10.140625" style="253" bestFit="1" customWidth="1"/>
    <col min="14081" max="14081" width="0" style="253" hidden="1" customWidth="1"/>
    <col min="14082" max="14082" width="8.42578125" style="253" customWidth="1"/>
    <col min="14083" max="14083" width="0" style="253" hidden="1" customWidth="1"/>
    <col min="14084" max="14331" width="8.85546875" style="253"/>
    <col min="14332" max="14332" width="3.85546875" style="253" customWidth="1"/>
    <col min="14333" max="14333" width="44.5703125" style="253" customWidth="1"/>
    <col min="14334" max="14334" width="3.5703125" style="253" customWidth="1"/>
    <col min="14335" max="14335" width="24" style="253" customWidth="1"/>
    <col min="14336" max="14336" width="10.140625" style="253" bestFit="1" customWidth="1"/>
    <col min="14337" max="14337" width="0" style="253" hidden="1" customWidth="1"/>
    <col min="14338" max="14338" width="8.42578125" style="253" customWidth="1"/>
    <col min="14339" max="14339" width="0" style="253" hidden="1" customWidth="1"/>
    <col min="14340" max="14587" width="8.85546875" style="253"/>
    <col min="14588" max="14588" width="3.85546875" style="253" customWidth="1"/>
    <col min="14589" max="14589" width="44.5703125" style="253" customWidth="1"/>
    <col min="14590" max="14590" width="3.5703125" style="253" customWidth="1"/>
    <col min="14591" max="14591" width="24" style="253" customWidth="1"/>
    <col min="14592" max="14592" width="10.140625" style="253" bestFit="1" customWidth="1"/>
    <col min="14593" max="14593" width="0" style="253" hidden="1" customWidth="1"/>
    <col min="14594" max="14594" width="8.42578125" style="253" customWidth="1"/>
    <col min="14595" max="14595" width="0" style="253" hidden="1" customWidth="1"/>
    <col min="14596" max="14843" width="8.85546875" style="253"/>
    <col min="14844" max="14844" width="3.85546875" style="253" customWidth="1"/>
    <col min="14845" max="14845" width="44.5703125" style="253" customWidth="1"/>
    <col min="14846" max="14846" width="3.5703125" style="253" customWidth="1"/>
    <col min="14847" max="14847" width="24" style="253" customWidth="1"/>
    <col min="14848" max="14848" width="10.140625" style="253" bestFit="1" customWidth="1"/>
    <col min="14849" max="14849" width="0" style="253" hidden="1" customWidth="1"/>
    <col min="14850" max="14850" width="8.42578125" style="253" customWidth="1"/>
    <col min="14851" max="14851" width="0" style="253" hidden="1" customWidth="1"/>
    <col min="14852" max="15099" width="8.85546875" style="253"/>
    <col min="15100" max="15100" width="3.85546875" style="253" customWidth="1"/>
    <col min="15101" max="15101" width="44.5703125" style="253" customWidth="1"/>
    <col min="15102" max="15102" width="3.5703125" style="253" customWidth="1"/>
    <col min="15103" max="15103" width="24" style="253" customWidth="1"/>
    <col min="15104" max="15104" width="10.140625" style="253" bestFit="1" customWidth="1"/>
    <col min="15105" max="15105" width="0" style="253" hidden="1" customWidth="1"/>
    <col min="15106" max="15106" width="8.42578125" style="253" customWidth="1"/>
    <col min="15107" max="15107" width="0" style="253" hidden="1" customWidth="1"/>
    <col min="15108" max="15355" width="8.85546875" style="253"/>
    <col min="15356" max="15356" width="3.85546875" style="253" customWidth="1"/>
    <col min="15357" max="15357" width="44.5703125" style="253" customWidth="1"/>
    <col min="15358" max="15358" width="3.5703125" style="253" customWidth="1"/>
    <col min="15359" max="15359" width="24" style="253" customWidth="1"/>
    <col min="15360" max="15360" width="10.140625" style="253" bestFit="1" customWidth="1"/>
    <col min="15361" max="15361" width="0" style="253" hidden="1" customWidth="1"/>
    <col min="15362" max="15362" width="8.42578125" style="253" customWidth="1"/>
    <col min="15363" max="15363" width="0" style="253" hidden="1" customWidth="1"/>
    <col min="15364" max="15611" width="8.85546875" style="253"/>
    <col min="15612" max="15612" width="3.85546875" style="253" customWidth="1"/>
    <col min="15613" max="15613" width="44.5703125" style="253" customWidth="1"/>
    <col min="15614" max="15614" width="3.5703125" style="253" customWidth="1"/>
    <col min="15615" max="15615" width="24" style="253" customWidth="1"/>
    <col min="15616" max="15616" width="10.140625" style="253" bestFit="1" customWidth="1"/>
    <col min="15617" max="15617" width="0" style="253" hidden="1" customWidth="1"/>
    <col min="15618" max="15618" width="8.42578125" style="253" customWidth="1"/>
    <col min="15619" max="15619" width="0" style="253" hidden="1" customWidth="1"/>
    <col min="15620" max="15867" width="8.85546875" style="253"/>
    <col min="15868" max="15868" width="3.85546875" style="253" customWidth="1"/>
    <col min="15869" max="15869" width="44.5703125" style="253" customWidth="1"/>
    <col min="15870" max="15870" width="3.5703125" style="253" customWidth="1"/>
    <col min="15871" max="15871" width="24" style="253" customWidth="1"/>
    <col min="15872" max="15872" width="10.140625" style="253" bestFit="1" customWidth="1"/>
    <col min="15873" max="15873" width="0" style="253" hidden="1" customWidth="1"/>
    <col min="15874" max="15874" width="8.42578125" style="253" customWidth="1"/>
    <col min="15875" max="15875" width="0" style="253" hidden="1" customWidth="1"/>
    <col min="15876" max="16123" width="8.85546875" style="253"/>
    <col min="16124" max="16124" width="3.85546875" style="253" customWidth="1"/>
    <col min="16125" max="16125" width="44.5703125" style="253" customWidth="1"/>
    <col min="16126" max="16126" width="3.5703125" style="253" customWidth="1"/>
    <col min="16127" max="16127" width="24" style="253" customWidth="1"/>
    <col min="16128" max="16128" width="10.140625" style="253" bestFit="1" customWidth="1"/>
    <col min="16129" max="16129" width="0" style="253" hidden="1" customWidth="1"/>
    <col min="16130" max="16130" width="8.42578125" style="253" customWidth="1"/>
    <col min="16131" max="16131" width="0" style="253" hidden="1" customWidth="1"/>
    <col min="16132" max="16384" width="8.85546875" style="253"/>
  </cols>
  <sheetData>
    <row r="1" spans="1:11" ht="7.9" customHeight="1">
      <c r="A1" s="579"/>
      <c r="B1" s="579"/>
    </row>
    <row r="2" spans="1:11" ht="15.75">
      <c r="A2" s="579"/>
      <c r="B2" s="580" t="s">
        <v>567</v>
      </c>
      <c r="C2" s="448"/>
      <c r="D2" s="447"/>
      <c r="E2" s="253"/>
    </row>
    <row r="3" spans="1:11" ht="15.75">
      <c r="A3" s="579"/>
      <c r="B3" s="580"/>
      <c r="C3" s="448"/>
      <c r="D3" s="447"/>
      <c r="E3" s="253"/>
    </row>
    <row r="4" spans="1:11" ht="15.75">
      <c r="A4" s="583"/>
      <c r="B4" s="588" t="s">
        <v>1090</v>
      </c>
      <c r="C4" s="256"/>
      <c r="D4" s="256"/>
      <c r="E4" s="256"/>
      <c r="F4" s="256"/>
      <c r="G4" s="256"/>
      <c r="H4" s="257"/>
    </row>
    <row r="5" spans="1:11" ht="15.75">
      <c r="A5" s="583"/>
      <c r="B5" s="594" t="s">
        <v>884</v>
      </c>
      <c r="C5" s="438"/>
      <c r="D5" s="256"/>
      <c r="E5" s="256"/>
      <c r="F5" s="256"/>
      <c r="G5" s="256"/>
      <c r="H5" s="257"/>
    </row>
    <row r="6" spans="1:11" ht="15.75">
      <c r="A6" s="583"/>
      <c r="B6" s="594" t="s">
        <v>885</v>
      </c>
      <c r="C6" s="438"/>
      <c r="D6" s="256"/>
      <c r="E6" s="256"/>
      <c r="F6" s="256"/>
      <c r="G6" s="256"/>
      <c r="H6" s="257"/>
    </row>
    <row r="7" spans="1:11" ht="15.75">
      <c r="A7" s="583"/>
      <c r="B7" s="594" t="s">
        <v>886</v>
      </c>
      <c r="C7" s="438"/>
      <c r="D7" s="256"/>
      <c r="E7" s="256"/>
      <c r="F7" s="256"/>
      <c r="G7" s="256"/>
      <c r="H7" s="257"/>
    </row>
    <row r="8" spans="1:11" ht="15.75">
      <c r="A8" s="583"/>
      <c r="B8" s="595" t="s">
        <v>887</v>
      </c>
      <c r="C8" s="438"/>
      <c r="D8" s="256"/>
      <c r="E8" s="256"/>
      <c r="F8" s="256"/>
      <c r="G8" s="256"/>
      <c r="H8" s="257"/>
    </row>
    <row r="9" spans="1:11" ht="15.75">
      <c r="A9" s="583"/>
      <c r="B9" s="595" t="s">
        <v>958</v>
      </c>
      <c r="C9" s="438"/>
      <c r="D9" s="256"/>
      <c r="E9" s="256"/>
      <c r="F9" s="256"/>
      <c r="G9" s="256"/>
      <c r="H9" s="257"/>
    </row>
    <row r="10" spans="1:11" ht="15.75">
      <c r="A10" s="583"/>
      <c r="B10" s="595" t="s">
        <v>959</v>
      </c>
      <c r="C10" s="438"/>
      <c r="D10" s="256"/>
      <c r="E10" s="256"/>
      <c r="F10" s="256"/>
      <c r="G10" s="256"/>
      <c r="H10" s="257"/>
    </row>
    <row r="11" spans="1:11" ht="15.75">
      <c r="A11" s="583"/>
      <c r="B11" s="595" t="s">
        <v>1014</v>
      </c>
      <c r="C11" s="438"/>
      <c r="D11" s="256"/>
      <c r="E11" s="256"/>
      <c r="F11" s="256"/>
      <c r="G11" s="256"/>
      <c r="H11" s="257"/>
    </row>
    <row r="12" spans="1:11" s="265" customFormat="1" ht="7.15" customHeight="1">
      <c r="A12" s="596"/>
      <c r="B12" s="597"/>
      <c r="C12" s="261"/>
      <c r="D12" s="261"/>
      <c r="E12" s="261"/>
      <c r="F12" s="261"/>
      <c r="G12" s="261"/>
      <c r="H12" s="257"/>
    </row>
    <row r="13" spans="1:11" ht="15.75">
      <c r="A13" s="583"/>
      <c r="B13" s="588" t="s">
        <v>568</v>
      </c>
      <c r="C13" s="603" t="s">
        <v>38</v>
      </c>
      <c r="D13" s="603">
        <v>2012</v>
      </c>
      <c r="E13" s="603">
        <v>2013</v>
      </c>
      <c r="F13" s="603">
        <v>2014</v>
      </c>
      <c r="G13" s="603">
        <v>2015</v>
      </c>
      <c r="H13" s="607">
        <v>2016</v>
      </c>
      <c r="I13" s="257"/>
      <c r="J13" s="257"/>
      <c r="K13" s="257"/>
    </row>
    <row r="14" spans="1:11" ht="15.75">
      <c r="A14" s="583"/>
      <c r="B14" s="594" t="s">
        <v>571</v>
      </c>
      <c r="C14" s="604" t="s">
        <v>528</v>
      </c>
      <c r="D14" s="551"/>
      <c r="E14" s="552"/>
      <c r="F14" s="552"/>
      <c r="G14" s="552"/>
      <c r="H14" s="552"/>
      <c r="I14" s="257"/>
      <c r="J14" s="257"/>
      <c r="K14" s="257"/>
    </row>
    <row r="15" spans="1:11" ht="15.75">
      <c r="A15" s="583"/>
      <c r="B15" s="598" t="s">
        <v>577</v>
      </c>
      <c r="C15" s="604" t="s">
        <v>488</v>
      </c>
      <c r="D15" s="609">
        <f>SUM(D16:D18)</f>
        <v>0</v>
      </c>
      <c r="E15" s="609">
        <f>SUM(E16:E18)</f>
        <v>0</v>
      </c>
      <c r="F15" s="609">
        <f>SUM(F16:F18)</f>
        <v>0</v>
      </c>
      <c r="G15" s="609">
        <f>SUM(G16:G18)</f>
        <v>0</v>
      </c>
      <c r="H15" s="609">
        <f>SUM(H16:H18)</f>
        <v>0</v>
      </c>
      <c r="I15" s="257"/>
      <c r="J15" s="257"/>
      <c r="K15" s="257"/>
    </row>
    <row r="16" spans="1:11" ht="15.75">
      <c r="A16" s="583"/>
      <c r="B16" s="599" t="s">
        <v>578</v>
      </c>
      <c r="C16" s="604" t="s">
        <v>488</v>
      </c>
      <c r="D16" s="554"/>
      <c r="E16" s="552"/>
      <c r="F16" s="552"/>
      <c r="G16" s="552"/>
      <c r="H16" s="552"/>
      <c r="I16" s="257"/>
      <c r="J16" s="257"/>
      <c r="K16" s="257"/>
    </row>
    <row r="17" spans="1:12" ht="15.75">
      <c r="A17" s="583"/>
      <c r="B17" s="599" t="s">
        <v>579</v>
      </c>
      <c r="C17" s="604" t="s">
        <v>488</v>
      </c>
      <c r="D17" s="554"/>
      <c r="E17" s="552"/>
      <c r="F17" s="552"/>
      <c r="G17" s="552"/>
      <c r="H17" s="552"/>
      <c r="I17" s="257"/>
      <c r="J17" s="257"/>
      <c r="K17" s="257"/>
    </row>
    <row r="18" spans="1:12" ht="15.75">
      <c r="A18" s="583"/>
      <c r="B18" s="599" t="s">
        <v>580</v>
      </c>
      <c r="C18" s="604" t="s">
        <v>488</v>
      </c>
      <c r="D18" s="554"/>
      <c r="E18" s="552"/>
      <c r="F18" s="552"/>
      <c r="G18" s="552"/>
      <c r="H18" s="552"/>
      <c r="I18" s="257"/>
      <c r="J18" s="257"/>
      <c r="K18" s="257"/>
    </row>
    <row r="19" spans="1:12" ht="15.75">
      <c r="A19" s="583"/>
      <c r="B19" s="594" t="s">
        <v>1015</v>
      </c>
      <c r="C19" s="604" t="s">
        <v>100</v>
      </c>
      <c r="D19" s="551"/>
      <c r="E19" s="552"/>
      <c r="F19" s="552"/>
      <c r="G19" s="552"/>
      <c r="H19" s="552"/>
      <c r="I19" s="257"/>
      <c r="J19" s="257"/>
      <c r="K19" s="257"/>
    </row>
    <row r="20" spans="1:12" ht="15.75">
      <c r="A20" s="583"/>
      <c r="B20" s="594" t="s">
        <v>569</v>
      </c>
      <c r="C20" s="605" t="s">
        <v>572</v>
      </c>
      <c r="D20" s="555"/>
      <c r="E20" s="556"/>
      <c r="F20" s="556"/>
      <c r="G20" s="556"/>
      <c r="H20" s="556"/>
      <c r="I20" s="257"/>
      <c r="J20" s="257"/>
      <c r="K20" s="257"/>
    </row>
    <row r="21" spans="1:12" ht="15.75">
      <c r="A21" s="583"/>
      <c r="B21" s="594" t="s">
        <v>570</v>
      </c>
      <c r="C21" s="606"/>
      <c r="D21" s="1184"/>
      <c r="E21" s="1184"/>
      <c r="F21" s="1184"/>
      <c r="G21" s="1185"/>
      <c r="H21" s="1185"/>
      <c r="I21" s="257"/>
      <c r="J21" s="257"/>
      <c r="K21" s="257"/>
    </row>
    <row r="22" spans="1:12" ht="15.75">
      <c r="A22" s="583"/>
      <c r="B22" s="599" t="s">
        <v>636</v>
      </c>
      <c r="C22" s="604" t="s">
        <v>639</v>
      </c>
      <c r="D22" s="554"/>
      <c r="E22" s="554"/>
      <c r="F22" s="554"/>
      <c r="G22" s="552"/>
      <c r="H22" s="552"/>
      <c r="I22" s="257"/>
      <c r="J22" s="257"/>
      <c r="K22" s="257"/>
    </row>
    <row r="23" spans="1:12" ht="15.75">
      <c r="A23" s="583"/>
      <c r="B23" s="599" t="s">
        <v>637</v>
      </c>
      <c r="C23" s="604" t="s">
        <v>638</v>
      </c>
      <c r="D23" s="551"/>
      <c r="E23" s="551"/>
      <c r="F23" s="551"/>
      <c r="G23" s="557"/>
      <c r="H23" s="557"/>
      <c r="I23" s="257"/>
      <c r="J23" s="257"/>
      <c r="K23" s="257"/>
    </row>
    <row r="24" spans="1:12" ht="25.5">
      <c r="A24" s="583"/>
      <c r="B24" s="600" t="s">
        <v>591</v>
      </c>
      <c r="C24" s="604" t="s">
        <v>575</v>
      </c>
      <c r="D24" s="553"/>
      <c r="E24" s="553"/>
      <c r="F24" s="553"/>
      <c r="G24" s="553"/>
      <c r="H24" s="553"/>
      <c r="I24" s="257"/>
      <c r="J24" s="257"/>
      <c r="K24" s="257"/>
    </row>
    <row r="25" spans="1:12" ht="38.25">
      <c r="A25" s="583"/>
      <c r="B25" s="600" t="s">
        <v>949</v>
      </c>
      <c r="C25" s="604" t="s">
        <v>575</v>
      </c>
      <c r="D25" s="558"/>
      <c r="E25" s="558"/>
      <c r="F25" s="558"/>
      <c r="G25" s="552"/>
      <c r="H25" s="552"/>
      <c r="I25" s="257"/>
      <c r="J25" s="257"/>
      <c r="K25" s="257"/>
    </row>
    <row r="26" spans="1:12" ht="15.75">
      <c r="A26" s="583"/>
      <c r="B26" s="599" t="s">
        <v>592</v>
      </c>
      <c r="C26" s="604" t="s">
        <v>575</v>
      </c>
      <c r="D26" s="610">
        <f>D24-D25</f>
        <v>0</v>
      </c>
      <c r="E26" s="610">
        <f>E24-E25</f>
        <v>0</v>
      </c>
      <c r="F26" s="610">
        <f>F24-F25</f>
        <v>0</v>
      </c>
      <c r="G26" s="611">
        <f>G24-G25</f>
        <v>0</v>
      </c>
      <c r="H26" s="611">
        <f>H24-H25</f>
        <v>0</v>
      </c>
      <c r="I26" s="257"/>
      <c r="J26" s="257"/>
      <c r="K26" s="257"/>
    </row>
    <row r="27" spans="1:12" s="265" customFormat="1" ht="7.15" customHeight="1">
      <c r="A27" s="596"/>
      <c r="B27" s="601"/>
      <c r="C27" s="601"/>
      <c r="D27" s="465"/>
      <c r="E27" s="465"/>
      <c r="F27" s="465"/>
      <c r="G27" s="465"/>
      <c r="H27" s="466"/>
      <c r="I27" s="257"/>
      <c r="J27" s="257"/>
      <c r="K27" s="257"/>
      <c r="L27" s="257"/>
    </row>
    <row r="28" spans="1:12" ht="15.75">
      <c r="A28" s="583"/>
      <c r="B28" s="588" t="s">
        <v>573</v>
      </c>
      <c r="C28" s="603" t="s">
        <v>38</v>
      </c>
      <c r="D28" s="603">
        <v>2012</v>
      </c>
      <c r="E28" s="608">
        <v>2013</v>
      </c>
      <c r="F28" s="608">
        <v>2014</v>
      </c>
      <c r="G28" s="608">
        <v>2015</v>
      </c>
      <c r="H28" s="607">
        <v>2016</v>
      </c>
      <c r="I28" s="257"/>
      <c r="J28" s="257"/>
      <c r="K28" s="257"/>
      <c r="L28" s="257"/>
    </row>
    <row r="29" spans="1:12" ht="25.5">
      <c r="A29" s="583"/>
      <c r="B29" s="598" t="s">
        <v>920</v>
      </c>
      <c r="C29" s="604" t="s">
        <v>100</v>
      </c>
      <c r="D29" s="559"/>
      <c r="E29" s="559"/>
      <c r="F29" s="559"/>
      <c r="G29" s="559"/>
      <c r="H29" s="560"/>
      <c r="I29" s="257"/>
      <c r="J29" s="257"/>
      <c r="K29" s="257"/>
      <c r="L29" s="257"/>
    </row>
    <row r="30" spans="1:12" ht="15.75">
      <c r="A30" s="583"/>
      <c r="B30" s="598" t="s">
        <v>574</v>
      </c>
      <c r="C30" s="604" t="s">
        <v>100</v>
      </c>
      <c r="D30" s="561"/>
      <c r="E30" s="561"/>
      <c r="F30" s="561"/>
      <c r="G30" s="561"/>
      <c r="H30" s="562"/>
      <c r="I30" s="257"/>
      <c r="J30" s="257"/>
      <c r="K30" s="257"/>
      <c r="L30" s="257"/>
    </row>
    <row r="31" spans="1:12" s="265" customFormat="1" ht="7.15" customHeight="1">
      <c r="A31" s="596"/>
      <c r="B31" s="602"/>
      <c r="C31" s="602"/>
      <c r="D31" s="262"/>
      <c r="E31" s="262"/>
      <c r="F31" s="262"/>
      <c r="G31" s="262"/>
      <c r="H31" s="263"/>
      <c r="I31" s="257"/>
      <c r="J31" s="257"/>
      <c r="K31" s="257"/>
      <c r="L31" s="257"/>
    </row>
    <row r="32" spans="1:12" ht="15.75">
      <c r="A32" s="583"/>
      <c r="B32" s="588" t="s">
        <v>576</v>
      </c>
      <c r="C32" s="603" t="s">
        <v>38</v>
      </c>
      <c r="D32" s="603">
        <v>2012</v>
      </c>
      <c r="E32" s="603">
        <v>2013</v>
      </c>
      <c r="F32" s="603">
        <v>2014</v>
      </c>
      <c r="G32" s="603">
        <v>2015</v>
      </c>
      <c r="H32" s="607">
        <v>2016</v>
      </c>
      <c r="I32" s="257"/>
      <c r="J32" s="257"/>
      <c r="K32" s="257"/>
      <c r="L32" s="257"/>
    </row>
    <row r="33" spans="1:12" ht="15.75">
      <c r="A33" s="583"/>
      <c r="B33" s="598" t="s">
        <v>581</v>
      </c>
      <c r="C33" s="604" t="s">
        <v>575</v>
      </c>
      <c r="D33" s="559"/>
      <c r="E33" s="559"/>
      <c r="F33" s="559"/>
      <c r="G33" s="559"/>
      <c r="H33" s="560"/>
      <c r="I33" s="257"/>
      <c r="J33" s="257"/>
      <c r="K33" s="257"/>
      <c r="L33" s="257"/>
    </row>
    <row r="34" spans="1:12" ht="15.75">
      <c r="A34" s="583"/>
      <c r="B34" s="598" t="s">
        <v>582</v>
      </c>
      <c r="C34" s="604" t="s">
        <v>575</v>
      </c>
      <c r="D34" s="559"/>
      <c r="E34" s="559"/>
      <c r="F34" s="559"/>
      <c r="G34" s="559"/>
      <c r="H34" s="560"/>
      <c r="I34" s="257"/>
      <c r="J34" s="257"/>
      <c r="K34" s="257"/>
      <c r="L34" s="257"/>
    </row>
    <row r="35" spans="1:12" ht="15.75">
      <c r="A35" s="583"/>
      <c r="B35" s="598" t="s">
        <v>583</v>
      </c>
      <c r="C35" s="604" t="s">
        <v>575</v>
      </c>
      <c r="D35" s="559"/>
      <c r="E35" s="559"/>
      <c r="F35" s="559"/>
      <c r="G35" s="559"/>
      <c r="H35" s="563"/>
      <c r="I35" s="82"/>
      <c r="J35" s="257"/>
      <c r="K35" s="82"/>
      <c r="L35" s="82"/>
    </row>
    <row r="36" spans="1:12" ht="7.9" customHeight="1">
      <c r="A36" s="254"/>
      <c r="B36" s="264"/>
      <c r="C36" s="264"/>
      <c r="D36" s="264"/>
      <c r="E36" s="264"/>
      <c r="F36" s="264"/>
      <c r="G36" s="264"/>
      <c r="H36" s="260"/>
      <c r="I36" s="82"/>
      <c r="J36" s="82"/>
      <c r="K36" s="82"/>
      <c r="L36" s="82"/>
    </row>
    <row r="37" spans="1:12" ht="15.75">
      <c r="A37" s="254"/>
      <c r="B37" s="254"/>
      <c r="C37" s="260"/>
      <c r="D37" s="260"/>
      <c r="E37" s="260"/>
      <c r="F37" s="260"/>
      <c r="G37" s="260"/>
      <c r="H37" s="255"/>
    </row>
    <row r="38" spans="1:12" ht="15.75">
      <c r="A38" s="254"/>
      <c r="B38" s="254"/>
      <c r="C38" s="260"/>
      <c r="D38" s="260"/>
      <c r="E38" s="260"/>
      <c r="F38" s="260"/>
      <c r="G38" s="260"/>
      <c r="H38" s="255"/>
    </row>
    <row r="39" spans="1:12" ht="15.75">
      <c r="A39" s="254"/>
      <c r="B39" s="254"/>
      <c r="C39" s="260"/>
      <c r="D39" s="260"/>
      <c r="E39" s="260"/>
      <c r="F39" s="260"/>
      <c r="G39" s="260"/>
      <c r="H39" s="255"/>
    </row>
    <row r="40" spans="1:12" ht="15.75">
      <c r="A40" s="254"/>
      <c r="B40" s="254"/>
      <c r="C40" s="260"/>
      <c r="D40" s="260"/>
      <c r="E40" s="260"/>
      <c r="F40" s="260"/>
      <c r="G40" s="260"/>
      <c r="H40" s="255"/>
    </row>
    <row r="41" spans="1:12" ht="15.75">
      <c r="A41" s="254"/>
      <c r="B41" s="254"/>
      <c r="C41" s="260"/>
      <c r="D41" s="260"/>
      <c r="E41" s="260"/>
      <c r="F41" s="260"/>
      <c r="G41" s="260"/>
      <c r="H41" s="255"/>
    </row>
    <row r="42" spans="1:12" ht="15.75">
      <c r="A42" s="254"/>
      <c r="B42" s="254"/>
      <c r="C42" s="260"/>
      <c r="D42" s="260"/>
      <c r="E42" s="260"/>
      <c r="F42" s="260"/>
      <c r="G42" s="260"/>
      <c r="H42" s="255"/>
    </row>
    <row r="43" spans="1:12" ht="23.25">
      <c r="B43" s="1209"/>
      <c r="C43" s="1209"/>
      <c r="D43" s="1209"/>
      <c r="E43" s="1209"/>
      <c r="F43" s="1209"/>
      <c r="G43" s="1209"/>
      <c r="H43" s="268"/>
    </row>
    <row r="44" spans="1:12" ht="15.75">
      <c r="B44" s="164"/>
      <c r="C44" s="164"/>
      <c r="H44" s="268"/>
    </row>
    <row r="45" spans="1:12" ht="15.75">
      <c r="B45" s="164"/>
      <c r="C45" s="164"/>
      <c r="H45" s="268"/>
    </row>
    <row r="46" spans="1:12" ht="20.25">
      <c r="B46" s="461"/>
      <c r="C46" s="461"/>
      <c r="D46" s="462"/>
      <c r="E46" s="463"/>
      <c r="F46" s="266"/>
      <c r="G46" s="266"/>
      <c r="H46" s="268"/>
    </row>
    <row r="47" spans="1:12">
      <c r="A47" s="268"/>
      <c r="B47" s="268"/>
      <c r="C47" s="268"/>
      <c r="D47" s="268"/>
      <c r="E47" s="268"/>
      <c r="F47" s="268"/>
      <c r="G47" s="268"/>
      <c r="H47" s="268"/>
    </row>
    <row r="48" spans="1:12">
      <c r="A48" s="268"/>
      <c r="B48" s="464"/>
      <c r="C48" s="464"/>
      <c r="D48" s="268"/>
      <c r="E48" s="268"/>
      <c r="F48" s="268"/>
      <c r="G48" s="268"/>
      <c r="H48" s="464"/>
    </row>
    <row r="49" spans="1:8">
      <c r="A49" s="1207"/>
      <c r="B49" s="1203"/>
      <c r="C49" s="1203"/>
      <c r="D49" s="1203"/>
      <c r="E49" s="1203"/>
      <c r="F49" s="1203"/>
      <c r="G49" s="1207"/>
      <c r="H49" s="1203"/>
    </row>
    <row r="50" spans="1:8" ht="15.75">
      <c r="A50" s="1202"/>
      <c r="B50" s="1203"/>
      <c r="C50" s="1203"/>
      <c r="D50" s="1203"/>
      <c r="E50" s="1203"/>
      <c r="F50" s="1203"/>
      <c r="G50" s="1202"/>
      <c r="H50" s="1203"/>
    </row>
    <row r="51" spans="1:8" ht="15.75">
      <c r="A51" s="460"/>
      <c r="B51" s="268"/>
      <c r="C51" s="268"/>
      <c r="D51" s="268"/>
      <c r="E51" s="268"/>
      <c r="F51" s="268"/>
      <c r="G51" s="460"/>
      <c r="H51" s="268"/>
    </row>
    <row r="52" spans="1:8">
      <c r="E52" s="253"/>
    </row>
    <row r="53" spans="1:8">
      <c r="A53" s="268"/>
      <c r="B53" s="268"/>
      <c r="C53" s="268"/>
      <c r="D53" s="268"/>
      <c r="E53" s="268"/>
      <c r="F53" s="268"/>
      <c r="G53" s="268"/>
      <c r="H53" s="268"/>
    </row>
    <row r="54" spans="1:8">
      <c r="A54" s="268"/>
      <c r="B54" s="464"/>
      <c r="C54" s="464"/>
      <c r="D54" s="268"/>
      <c r="E54" s="268"/>
      <c r="F54" s="268"/>
      <c r="G54" s="268"/>
      <c r="H54" s="464"/>
    </row>
    <row r="55" spans="1:8">
      <c r="A55" s="1207"/>
      <c r="B55" s="1203"/>
      <c r="C55" s="1203"/>
      <c r="D55" s="1203"/>
      <c r="E55" s="1203"/>
      <c r="F55" s="1203"/>
      <c r="G55" s="1207"/>
      <c r="H55" s="1203"/>
    </row>
    <row r="56" spans="1:8" ht="15.75">
      <c r="A56" s="1202"/>
      <c r="B56" s="1203"/>
      <c r="C56" s="1203"/>
      <c r="D56" s="1203"/>
      <c r="E56" s="1203"/>
      <c r="F56" s="1203"/>
      <c r="G56" s="1202"/>
      <c r="H56" s="1203"/>
    </row>
    <row r="57" spans="1:8" ht="15.75">
      <c r="A57" s="460"/>
      <c r="B57" s="268"/>
      <c r="C57" s="268"/>
      <c r="D57" s="268"/>
      <c r="E57" s="268"/>
      <c r="F57" s="268"/>
      <c r="G57" s="460"/>
      <c r="H57" s="268"/>
    </row>
    <row r="58" spans="1:8">
      <c r="E58" s="253"/>
    </row>
    <row r="59" spans="1:8">
      <c r="A59" s="268"/>
      <c r="B59" s="268"/>
      <c r="C59" s="268"/>
      <c r="D59" s="268"/>
      <c r="E59" s="268"/>
      <c r="F59" s="268"/>
      <c r="G59" s="268"/>
      <c r="H59" s="268"/>
    </row>
    <row r="60" spans="1:8">
      <c r="A60" s="268"/>
      <c r="B60" s="464"/>
      <c r="C60" s="464"/>
      <c r="D60" s="268"/>
      <c r="E60" s="268"/>
      <c r="F60" s="268"/>
      <c r="G60" s="268"/>
      <c r="H60" s="464"/>
    </row>
    <row r="61" spans="1:8">
      <c r="A61" s="1207"/>
      <c r="B61" s="1203"/>
      <c r="C61" s="1203"/>
      <c r="D61" s="1203"/>
      <c r="E61" s="1203"/>
      <c r="F61" s="1203"/>
      <c r="G61" s="1207"/>
      <c r="H61" s="1203"/>
    </row>
    <row r="62" spans="1:8" ht="15.75">
      <c r="A62" s="1202"/>
      <c r="B62" s="1203"/>
      <c r="C62" s="1203"/>
      <c r="D62" s="1203"/>
      <c r="E62" s="1203"/>
      <c r="F62" s="1203"/>
      <c r="G62" s="1202"/>
      <c r="H62" s="1203"/>
    </row>
    <row r="63" spans="1:8" ht="15.75">
      <c r="A63" s="460"/>
      <c r="B63" s="268"/>
      <c r="C63" s="268"/>
      <c r="D63" s="268"/>
      <c r="E63" s="268"/>
      <c r="F63" s="268"/>
      <c r="G63" s="460"/>
      <c r="H63" s="268"/>
    </row>
    <row r="64" spans="1:8" s="131" customFormat="1" ht="15.75">
      <c r="A64" s="253"/>
      <c r="B64" s="253"/>
      <c r="C64" s="253"/>
      <c r="D64" s="253"/>
      <c r="E64" s="253"/>
      <c r="F64" s="253"/>
      <c r="G64" s="253"/>
      <c r="H64" s="253"/>
    </row>
    <row r="65" spans="1:8">
      <c r="A65" s="268"/>
      <c r="B65" s="268"/>
      <c r="C65" s="268"/>
      <c r="D65" s="268"/>
      <c r="E65" s="268"/>
      <c r="F65" s="268"/>
      <c r="G65" s="268"/>
      <c r="H65" s="268"/>
    </row>
    <row r="66" spans="1:8" s="131" customFormat="1" ht="15.75">
      <c r="A66" s="268"/>
      <c r="B66" s="464"/>
      <c r="C66" s="464"/>
      <c r="D66" s="268"/>
      <c r="E66" s="268"/>
      <c r="F66" s="268"/>
      <c r="G66" s="268"/>
      <c r="H66" s="464"/>
    </row>
    <row r="67" spans="1:8">
      <c r="A67" s="1207"/>
      <c r="B67" s="1203"/>
      <c r="C67" s="1203"/>
      <c r="D67" s="1203"/>
      <c r="E67" s="1203"/>
      <c r="F67" s="1203"/>
      <c r="G67" s="1207"/>
      <c r="H67" s="1203"/>
    </row>
    <row r="68" spans="1:8" ht="15.75">
      <c r="A68" s="1202"/>
      <c r="B68" s="1203"/>
      <c r="C68" s="1203"/>
      <c r="D68" s="1203"/>
      <c r="E68" s="1203"/>
      <c r="F68" s="1203"/>
      <c r="G68" s="1202"/>
      <c r="H68" s="1203"/>
    </row>
    <row r="69" spans="1:8" ht="15.75">
      <c r="A69" s="460"/>
      <c r="B69" s="268"/>
      <c r="C69" s="268"/>
      <c r="D69" s="268"/>
      <c r="E69" s="268"/>
      <c r="F69" s="268"/>
      <c r="G69" s="460"/>
      <c r="H69" s="268"/>
    </row>
    <row r="70" spans="1:8">
      <c r="E70" s="253"/>
    </row>
    <row r="71" spans="1:8">
      <c r="A71" s="268"/>
      <c r="B71" s="268"/>
      <c r="C71" s="268"/>
      <c r="D71" s="268"/>
      <c r="E71" s="268"/>
      <c r="F71" s="268"/>
      <c r="G71" s="268"/>
      <c r="H71" s="268"/>
    </row>
    <row r="72" spans="1:8">
      <c r="A72" s="268"/>
      <c r="B72" s="464"/>
      <c r="C72" s="464"/>
      <c r="D72" s="268"/>
      <c r="E72" s="268"/>
      <c r="F72" s="268"/>
      <c r="G72" s="268"/>
      <c r="H72" s="464"/>
    </row>
    <row r="73" spans="1:8">
      <c r="A73" s="1207"/>
      <c r="B73" s="1203"/>
      <c r="C73" s="1203"/>
      <c r="D73" s="1203"/>
      <c r="E73" s="1203"/>
      <c r="F73" s="1203"/>
      <c r="G73" s="1207"/>
      <c r="H73" s="1203"/>
    </row>
    <row r="74" spans="1:8" ht="15.75">
      <c r="A74" s="1202"/>
      <c r="B74" s="1203"/>
      <c r="C74" s="1203"/>
      <c r="D74" s="1203"/>
      <c r="E74" s="1203"/>
      <c r="F74" s="1203"/>
      <c r="G74" s="1202"/>
      <c r="H74" s="1203"/>
    </row>
    <row r="75" spans="1:8" ht="15.75">
      <c r="A75" s="460"/>
      <c r="B75" s="268"/>
      <c r="C75" s="268"/>
      <c r="D75" s="268"/>
      <c r="E75" s="268"/>
      <c r="F75" s="268"/>
      <c r="G75" s="460"/>
      <c r="H75" s="268"/>
    </row>
    <row r="76" spans="1:8" s="131" customFormat="1" ht="15.75">
      <c r="A76" s="253"/>
      <c r="B76" s="253"/>
      <c r="C76" s="253"/>
      <c r="D76" s="253"/>
      <c r="E76" s="253"/>
      <c r="F76" s="253"/>
      <c r="G76" s="253"/>
      <c r="H76" s="253"/>
    </row>
    <row r="77" spans="1:8" s="131" customFormat="1" ht="15.75">
      <c r="A77" s="268"/>
      <c r="B77" s="268"/>
      <c r="C77" s="268"/>
      <c r="D77" s="268"/>
      <c r="E77" s="268"/>
      <c r="F77" s="268"/>
      <c r="G77" s="268"/>
      <c r="H77" s="268"/>
    </row>
    <row r="78" spans="1:8">
      <c r="A78" s="268"/>
      <c r="B78" s="464"/>
      <c r="C78" s="464"/>
      <c r="D78" s="268"/>
      <c r="E78" s="268"/>
      <c r="F78" s="268"/>
      <c r="G78" s="268"/>
      <c r="H78" s="464"/>
    </row>
    <row r="79" spans="1:8">
      <c r="A79" s="1207"/>
      <c r="B79" s="1203"/>
      <c r="C79" s="1203"/>
      <c r="D79" s="1203"/>
      <c r="E79" s="1203"/>
      <c r="F79" s="1203"/>
      <c r="G79" s="1207"/>
      <c r="H79" s="1203"/>
    </row>
    <row r="80" spans="1:8" ht="15.75">
      <c r="A80" s="1202"/>
      <c r="B80" s="1203"/>
      <c r="C80" s="1203"/>
      <c r="D80" s="1203"/>
      <c r="E80" s="1203"/>
      <c r="F80" s="1203"/>
      <c r="G80" s="1202"/>
      <c r="H80" s="1203"/>
    </row>
    <row r="81" spans="1:8" ht="15.75">
      <c r="A81" s="460"/>
      <c r="B81" s="268"/>
      <c r="C81" s="268"/>
      <c r="D81" s="268"/>
      <c r="E81" s="268"/>
      <c r="F81" s="268"/>
      <c r="G81" s="460"/>
      <c r="H81" s="268"/>
    </row>
    <row r="82" spans="1:8">
      <c r="E82" s="253"/>
    </row>
    <row r="83" spans="1:8">
      <c r="A83" s="268"/>
      <c r="B83" s="268"/>
      <c r="C83" s="268"/>
      <c r="D83" s="268"/>
      <c r="E83" s="268"/>
      <c r="F83" s="268"/>
      <c r="G83" s="268"/>
      <c r="H83" s="268"/>
    </row>
    <row r="84" spans="1:8">
      <c r="A84" s="268"/>
      <c r="B84" s="464"/>
      <c r="C84" s="464"/>
      <c r="D84" s="268"/>
      <c r="E84" s="268"/>
      <c r="F84" s="268"/>
      <c r="G84" s="268"/>
      <c r="H84" s="464"/>
    </row>
    <row r="85" spans="1:8">
      <c r="A85" s="1207"/>
      <c r="B85" s="1203"/>
      <c r="C85" s="1203"/>
      <c r="D85" s="1203"/>
      <c r="E85" s="1203"/>
      <c r="F85" s="1203"/>
      <c r="G85" s="1207"/>
      <c r="H85" s="1203"/>
    </row>
    <row r="86" spans="1:8" ht="15.75">
      <c r="A86" s="1202"/>
      <c r="B86" s="1203"/>
      <c r="C86" s="1203"/>
      <c r="D86" s="1203"/>
      <c r="E86" s="1203"/>
      <c r="F86" s="1203"/>
      <c r="G86" s="1202"/>
      <c r="H86" s="1203"/>
    </row>
    <row r="87" spans="1:8" s="131" customFormat="1" ht="15.75">
      <c r="A87" s="460"/>
      <c r="B87" s="268"/>
      <c r="C87" s="268"/>
      <c r="D87" s="268"/>
      <c r="E87" s="268"/>
      <c r="F87" s="268"/>
      <c r="G87" s="460"/>
      <c r="H87" s="268"/>
    </row>
    <row r="88" spans="1:8">
      <c r="E88" s="253"/>
    </row>
    <row r="89" spans="1:8">
      <c r="A89" s="268"/>
      <c r="B89" s="268"/>
      <c r="C89" s="268"/>
      <c r="D89" s="268"/>
      <c r="E89" s="268"/>
      <c r="F89" s="268"/>
      <c r="G89" s="268"/>
      <c r="H89" s="268"/>
    </row>
    <row r="90" spans="1:8">
      <c r="A90" s="268"/>
      <c r="B90" s="464"/>
      <c r="C90" s="464"/>
      <c r="D90" s="268"/>
      <c r="E90" s="268"/>
      <c r="F90" s="268"/>
      <c r="G90" s="268"/>
      <c r="H90" s="464"/>
    </row>
    <row r="91" spans="1:8">
      <c r="A91" s="1207"/>
      <c r="B91" s="1203"/>
      <c r="C91" s="1203"/>
      <c r="D91" s="1203"/>
      <c r="E91" s="1203"/>
      <c r="F91" s="1203"/>
      <c r="G91" s="1207"/>
      <c r="H91" s="1203"/>
    </row>
    <row r="92" spans="1:8" ht="15.75">
      <c r="A92" s="1202"/>
      <c r="B92" s="1203"/>
      <c r="C92" s="1203"/>
      <c r="D92" s="1203"/>
      <c r="E92" s="1203"/>
      <c r="F92" s="1203"/>
      <c r="G92" s="1202"/>
      <c r="H92" s="1203"/>
    </row>
    <row r="93" spans="1:8" ht="15.75">
      <c r="A93" s="460"/>
      <c r="B93" s="268"/>
      <c r="C93" s="268"/>
      <c r="D93" s="268"/>
      <c r="E93" s="268"/>
      <c r="F93" s="268"/>
      <c r="G93" s="460"/>
      <c r="H93" s="268"/>
    </row>
    <row r="94" spans="1:8">
      <c r="E94" s="253"/>
    </row>
    <row r="95" spans="1:8">
      <c r="A95" s="268"/>
      <c r="B95" s="268"/>
      <c r="C95" s="268"/>
      <c r="D95" s="268"/>
      <c r="E95" s="268"/>
      <c r="F95" s="268"/>
      <c r="G95" s="268"/>
      <c r="H95" s="268"/>
    </row>
    <row r="96" spans="1:8">
      <c r="A96" s="268"/>
      <c r="B96" s="464"/>
      <c r="C96" s="464"/>
      <c r="D96" s="268"/>
      <c r="E96" s="268"/>
      <c r="F96" s="268"/>
      <c r="G96" s="268"/>
      <c r="H96" s="464"/>
    </row>
    <row r="97" spans="1:8">
      <c r="A97" s="1207"/>
      <c r="B97" s="1203"/>
      <c r="C97" s="1203"/>
      <c r="D97" s="1203"/>
      <c r="E97" s="1203"/>
      <c r="F97" s="1203"/>
      <c r="G97" s="1207"/>
      <c r="H97" s="1203"/>
    </row>
    <row r="98" spans="1:8" ht="15.75">
      <c r="A98" s="1202"/>
      <c r="B98" s="1203"/>
      <c r="C98" s="1203"/>
      <c r="D98" s="1203"/>
      <c r="E98" s="1203"/>
      <c r="F98" s="1203"/>
      <c r="G98" s="1202"/>
      <c r="H98" s="1203"/>
    </row>
    <row r="99" spans="1:8" ht="15.75">
      <c r="A99" s="460"/>
      <c r="B99" s="268"/>
      <c r="C99" s="268"/>
      <c r="D99" s="268"/>
      <c r="E99" s="268"/>
      <c r="F99" s="268"/>
      <c r="G99" s="460"/>
      <c r="H99" s="268"/>
    </row>
  </sheetData>
  <sheetProtection password="D6CB" sheet="1" objects="1" scenarios="1" formatCells="0" formatColumns="0" formatRows="0" selectLockedCells="1"/>
  <mergeCells count="37">
    <mergeCell ref="A98:F98"/>
    <mergeCell ref="G98:H98"/>
    <mergeCell ref="A91:F91"/>
    <mergeCell ref="G91:H91"/>
    <mergeCell ref="A92:F92"/>
    <mergeCell ref="G92:H92"/>
    <mergeCell ref="A97:F97"/>
    <mergeCell ref="G97:H97"/>
    <mergeCell ref="A80:F80"/>
    <mergeCell ref="G80:H80"/>
    <mergeCell ref="A85:F85"/>
    <mergeCell ref="G85:H85"/>
    <mergeCell ref="A86:F86"/>
    <mergeCell ref="G86:H86"/>
    <mergeCell ref="A73:F73"/>
    <mergeCell ref="G73:H73"/>
    <mergeCell ref="A74:F74"/>
    <mergeCell ref="G74:H74"/>
    <mergeCell ref="A79:F79"/>
    <mergeCell ref="G79:H79"/>
    <mergeCell ref="A62:F62"/>
    <mergeCell ref="G62:H62"/>
    <mergeCell ref="A67:F67"/>
    <mergeCell ref="G67:H67"/>
    <mergeCell ref="A68:F68"/>
    <mergeCell ref="G68:H68"/>
    <mergeCell ref="A55:F55"/>
    <mergeCell ref="G55:H55"/>
    <mergeCell ref="A56:F56"/>
    <mergeCell ref="G56:H56"/>
    <mergeCell ref="A61:F61"/>
    <mergeCell ref="G61:H61"/>
    <mergeCell ref="B43:G43"/>
    <mergeCell ref="A49:F49"/>
    <mergeCell ref="G49:H49"/>
    <mergeCell ref="A50:F50"/>
    <mergeCell ref="G50:H50"/>
  </mergeCells>
  <pageMargins left="0.39370078740157483" right="0.39370078740157483" top="0.39370078740157483" bottom="0.39370078740157483" header="0" footer="0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A1:H962"/>
  <sheetViews>
    <sheetView showGridLines="0" view="pageBreakPreview" zoomScale="80" zoomScaleNormal="70" zoomScaleSheetLayoutView="80" workbookViewId="0">
      <selection activeCell="J16" sqref="J16"/>
    </sheetView>
  </sheetViews>
  <sheetFormatPr defaultColWidth="9.140625" defaultRowHeight="12.75"/>
  <cols>
    <col min="1" max="1" width="1.7109375" style="1" customWidth="1"/>
    <col min="2" max="2" width="50.5703125" style="1" bestFit="1" customWidth="1"/>
    <col min="3" max="7" width="14.28515625" style="1" customWidth="1"/>
    <col min="8" max="12" width="9.140625" style="1" customWidth="1"/>
    <col min="13" max="13" width="10" style="1" customWidth="1"/>
    <col min="14" max="18" width="10.140625" style="1" bestFit="1" customWidth="1"/>
    <col min="19" max="16384" width="9.140625" style="1"/>
  </cols>
  <sheetData>
    <row r="1" spans="1:7" ht="7.9" customHeight="1">
      <c r="A1" s="574"/>
      <c r="B1" s="574"/>
      <c r="C1" s="574"/>
      <c r="D1" s="574"/>
      <c r="E1" s="574"/>
      <c r="F1" s="574"/>
      <c r="G1" s="574"/>
    </row>
    <row r="2" spans="1:7" ht="15.75">
      <c r="A2" s="574"/>
      <c r="B2" s="580" t="s">
        <v>112</v>
      </c>
      <c r="C2" s="580"/>
      <c r="D2" s="580"/>
      <c r="E2" s="580"/>
      <c r="F2" s="580"/>
      <c r="G2" s="574"/>
    </row>
    <row r="3" spans="1:7" ht="15">
      <c r="A3" s="574"/>
      <c r="B3" s="1210" t="s">
        <v>113</v>
      </c>
      <c r="C3" s="1210"/>
      <c r="D3" s="1210"/>
      <c r="E3" s="1210"/>
      <c r="F3" s="612"/>
      <c r="G3" s="613"/>
    </row>
    <row r="4" spans="1:7" ht="15">
      <c r="A4" s="574"/>
      <c r="B4" s="614"/>
      <c r="C4" s="582"/>
      <c r="D4" s="582"/>
      <c r="E4" s="574"/>
      <c r="F4" s="574"/>
      <c r="G4" s="582" t="s">
        <v>114</v>
      </c>
    </row>
    <row r="5" spans="1:7">
      <c r="A5" s="574"/>
      <c r="B5" s="1211" t="s">
        <v>115</v>
      </c>
      <c r="C5" s="615"/>
      <c r="D5" s="615"/>
      <c r="E5" s="615"/>
      <c r="F5" s="615"/>
      <c r="G5" s="615"/>
    </row>
    <row r="6" spans="1:7">
      <c r="A6" s="574"/>
      <c r="B6" s="1212"/>
      <c r="C6" s="616">
        <v>41274</v>
      </c>
      <c r="D6" s="616">
        <v>41639</v>
      </c>
      <c r="E6" s="616">
        <v>42004</v>
      </c>
      <c r="F6" s="616">
        <v>42369</v>
      </c>
      <c r="G6" s="616">
        <v>42735</v>
      </c>
    </row>
    <row r="7" spans="1:7">
      <c r="A7" s="574"/>
      <c r="B7" s="617" t="s">
        <v>116</v>
      </c>
      <c r="C7" s="618">
        <f>+C8+C14+C20+C28+C37+C45+C48+C51</f>
        <v>0</v>
      </c>
      <c r="D7" s="618">
        <f>+D8+D14+D20+D28+D37+D45+D48+D51</f>
        <v>0</v>
      </c>
      <c r="E7" s="618">
        <f>+E8+E14+E20+E28+E37+E45+E48+E51</f>
        <v>0</v>
      </c>
      <c r="F7" s="618">
        <f>+F8+F14+F20+F28+F37+F45+F48+F51</f>
        <v>0</v>
      </c>
      <c r="G7" s="618">
        <f>+G8+G14+G20+G28+G37+G45+G48+G51</f>
        <v>0</v>
      </c>
    </row>
    <row r="8" spans="1:7">
      <c r="A8" s="574"/>
      <c r="B8" s="617" t="s">
        <v>117</v>
      </c>
      <c r="C8" s="618">
        <f>C9+C10+C11-C12+C13</f>
        <v>0</v>
      </c>
      <c r="D8" s="618">
        <f>D9+D10+D11-D12+D13</f>
        <v>0</v>
      </c>
      <c r="E8" s="618">
        <f>E9+E10+E11-E12+E13</f>
        <v>0</v>
      </c>
      <c r="F8" s="618">
        <f>F9+F10+F11-F12+F13</f>
        <v>0</v>
      </c>
      <c r="G8" s="618">
        <f>G9+G10+G11-G12+G13</f>
        <v>0</v>
      </c>
    </row>
    <row r="9" spans="1:7">
      <c r="B9" s="619" t="s">
        <v>118</v>
      </c>
      <c r="C9" s="98"/>
      <c r="D9" s="98"/>
      <c r="E9" s="98"/>
      <c r="F9" s="98"/>
      <c r="G9" s="98"/>
    </row>
    <row r="10" spans="1:7">
      <c r="B10" s="619" t="s">
        <v>119</v>
      </c>
      <c r="C10" s="98"/>
      <c r="D10" s="98"/>
      <c r="E10" s="98"/>
      <c r="F10" s="98"/>
      <c r="G10" s="98"/>
    </row>
    <row r="11" spans="1:7">
      <c r="B11" s="619" t="s">
        <v>120</v>
      </c>
      <c r="C11" s="98"/>
      <c r="D11" s="98"/>
      <c r="E11" s="98"/>
      <c r="F11" s="98"/>
      <c r="G11" s="98"/>
    </row>
    <row r="12" spans="1:7">
      <c r="B12" s="619" t="s">
        <v>121</v>
      </c>
      <c r="C12" s="98"/>
      <c r="D12" s="98"/>
      <c r="E12" s="98"/>
      <c r="F12" s="98"/>
      <c r="G12" s="98"/>
    </row>
    <row r="13" spans="1:7">
      <c r="B13" s="619" t="s">
        <v>122</v>
      </c>
      <c r="C13" s="98"/>
      <c r="D13" s="98"/>
      <c r="E13" s="98"/>
      <c r="F13" s="98"/>
      <c r="G13" s="98"/>
    </row>
    <row r="14" spans="1:7">
      <c r="B14" s="617" t="s">
        <v>123</v>
      </c>
      <c r="C14" s="618">
        <f>C15+C16+C17+C18-C19</f>
        <v>0</v>
      </c>
      <c r="D14" s="618">
        <f>D15+D16+D17+D18-D19</f>
        <v>0</v>
      </c>
      <c r="E14" s="618">
        <f>E15+E16+E17+E18-E19</f>
        <v>0</v>
      </c>
      <c r="F14" s="618">
        <f>F15+F16+F17+F18-F19</f>
        <v>0</v>
      </c>
      <c r="G14" s="618">
        <f>G15+G16+G17+G18-G19</f>
        <v>0</v>
      </c>
    </row>
    <row r="15" spans="1:7">
      <c r="B15" s="619" t="s">
        <v>124</v>
      </c>
      <c r="C15" s="98"/>
      <c r="D15" s="98"/>
      <c r="E15" s="98"/>
      <c r="F15" s="98"/>
      <c r="G15" s="98"/>
    </row>
    <row r="16" spans="1:7">
      <c r="B16" s="619" t="s">
        <v>125</v>
      </c>
      <c r="C16" s="98"/>
      <c r="D16" s="98"/>
      <c r="E16" s="98"/>
      <c r="F16" s="98"/>
      <c r="G16" s="98"/>
    </row>
    <row r="17" spans="2:7">
      <c r="B17" s="619" t="s">
        <v>126</v>
      </c>
      <c r="C17" s="98"/>
      <c r="D17" s="98"/>
      <c r="E17" s="98"/>
      <c r="F17" s="98"/>
      <c r="G17" s="98"/>
    </row>
    <row r="18" spans="2:7">
      <c r="B18" s="619" t="s">
        <v>127</v>
      </c>
      <c r="C18" s="98"/>
      <c r="D18" s="98"/>
      <c r="E18" s="98"/>
      <c r="F18" s="98"/>
      <c r="G18" s="98"/>
    </row>
    <row r="19" spans="2:7">
      <c r="B19" s="619" t="s">
        <v>128</v>
      </c>
      <c r="C19" s="98"/>
      <c r="D19" s="98"/>
      <c r="E19" s="98"/>
      <c r="F19" s="98"/>
      <c r="G19" s="98"/>
    </row>
    <row r="20" spans="2:7">
      <c r="B20" s="617" t="s">
        <v>129</v>
      </c>
      <c r="C20" s="618">
        <f>+C21+C22-C23+C24+C25+C26-C27</f>
        <v>0</v>
      </c>
      <c r="D20" s="618">
        <f>+D21+D22-D23+D24+D25+D26-D27</f>
        <v>0</v>
      </c>
      <c r="E20" s="618">
        <f>+E21+E22-E23+E24+E25+E26-E27</f>
        <v>0</v>
      </c>
      <c r="F20" s="618">
        <f>+F21+F22-F23+F24+F25+F26-F27</f>
        <v>0</v>
      </c>
      <c r="G20" s="618">
        <f>+G21+G22-G23+G24+G25+G26-G27</f>
        <v>0</v>
      </c>
    </row>
    <row r="21" spans="2:7">
      <c r="B21" s="619" t="s">
        <v>130</v>
      </c>
      <c r="C21" s="98"/>
      <c r="D21" s="98"/>
      <c r="E21" s="98"/>
      <c r="F21" s="98"/>
      <c r="G21" s="98"/>
    </row>
    <row r="22" spans="2:7">
      <c r="B22" s="619" t="s">
        <v>131</v>
      </c>
      <c r="C22" s="98"/>
      <c r="D22" s="98"/>
      <c r="E22" s="98"/>
      <c r="F22" s="98"/>
      <c r="G22" s="98"/>
    </row>
    <row r="23" spans="2:7">
      <c r="B23" s="619" t="s">
        <v>132</v>
      </c>
      <c r="C23" s="98"/>
      <c r="D23" s="98"/>
      <c r="E23" s="98"/>
      <c r="F23" s="98"/>
      <c r="G23" s="98"/>
    </row>
    <row r="24" spans="2:7">
      <c r="B24" s="619" t="s">
        <v>133</v>
      </c>
      <c r="C24" s="98"/>
      <c r="D24" s="98"/>
      <c r="E24" s="98"/>
      <c r="F24" s="98"/>
      <c r="G24" s="98"/>
    </row>
    <row r="25" spans="2:7">
      <c r="B25" s="619" t="s">
        <v>134</v>
      </c>
      <c r="C25" s="98"/>
      <c r="D25" s="98"/>
      <c r="E25" s="98"/>
      <c r="F25" s="98"/>
      <c r="G25" s="98"/>
    </row>
    <row r="26" spans="2:7">
      <c r="B26" s="619" t="s">
        <v>135</v>
      </c>
      <c r="C26" s="98"/>
      <c r="D26" s="98"/>
      <c r="E26" s="98"/>
      <c r="F26" s="98"/>
      <c r="G26" s="98"/>
    </row>
    <row r="27" spans="2:7">
      <c r="B27" s="619" t="s">
        <v>136</v>
      </c>
      <c r="C27" s="98"/>
      <c r="D27" s="98"/>
      <c r="E27" s="98"/>
      <c r="F27" s="98"/>
      <c r="G27" s="98"/>
    </row>
    <row r="28" spans="2:7">
      <c r="B28" s="617" t="s">
        <v>137</v>
      </c>
      <c r="C28" s="618">
        <f>C29+C30+C31+C32+C33-C34+C35-C36</f>
        <v>0</v>
      </c>
      <c r="D28" s="618">
        <f>D29+D30+D31+D32+D33-D34+D35-D36</f>
        <v>0</v>
      </c>
      <c r="E28" s="618">
        <f>E29+E30+E31+E32+E33-E34+E35-E36</f>
        <v>0</v>
      </c>
      <c r="F28" s="618">
        <f>F29+F30+F31+F32+F33-F34+F35-F36</f>
        <v>0</v>
      </c>
      <c r="G28" s="618">
        <f>G29+G30+G31+G32+G33-G34+G35-G36</f>
        <v>0</v>
      </c>
    </row>
    <row r="29" spans="2:7">
      <c r="B29" s="619" t="s">
        <v>138</v>
      </c>
      <c r="C29" s="98"/>
      <c r="D29" s="98"/>
      <c r="E29" s="98"/>
      <c r="F29" s="98"/>
      <c r="G29" s="98"/>
    </row>
    <row r="30" spans="2:7">
      <c r="B30" s="619" t="s">
        <v>139</v>
      </c>
      <c r="C30" s="98"/>
      <c r="D30" s="98"/>
      <c r="E30" s="98"/>
      <c r="F30" s="98"/>
      <c r="G30" s="98"/>
    </row>
    <row r="31" spans="2:7">
      <c r="B31" s="619" t="s">
        <v>140</v>
      </c>
      <c r="C31" s="98"/>
      <c r="D31" s="98"/>
      <c r="E31" s="98"/>
      <c r="F31" s="98"/>
      <c r="G31" s="98"/>
    </row>
    <row r="32" spans="2:7">
      <c r="B32" s="619" t="s">
        <v>141</v>
      </c>
      <c r="C32" s="98"/>
      <c r="D32" s="98"/>
      <c r="E32" s="98"/>
      <c r="F32" s="98"/>
      <c r="G32" s="98"/>
    </row>
    <row r="33" spans="2:7">
      <c r="B33" s="619" t="s">
        <v>142</v>
      </c>
      <c r="C33" s="98"/>
      <c r="D33" s="98"/>
      <c r="E33" s="98"/>
      <c r="F33" s="98"/>
      <c r="G33" s="98"/>
    </row>
    <row r="34" spans="2:7">
      <c r="B34" s="620" t="s">
        <v>143</v>
      </c>
      <c r="C34" s="98"/>
      <c r="D34" s="98"/>
      <c r="E34" s="98"/>
      <c r="F34" s="98"/>
      <c r="G34" s="98"/>
    </row>
    <row r="35" spans="2:7">
      <c r="B35" s="619" t="s">
        <v>144</v>
      </c>
      <c r="C35" s="98"/>
      <c r="D35" s="98"/>
      <c r="E35" s="98"/>
      <c r="F35" s="98"/>
      <c r="G35" s="98"/>
    </row>
    <row r="36" spans="2:7">
      <c r="B36" s="619" t="s">
        <v>145</v>
      </c>
      <c r="C36" s="98"/>
      <c r="D36" s="98"/>
      <c r="E36" s="98"/>
      <c r="F36" s="98"/>
      <c r="G36" s="98"/>
    </row>
    <row r="37" spans="2:7">
      <c r="B37" s="621" t="s">
        <v>146</v>
      </c>
      <c r="C37" s="618">
        <f>+C38+C39+C40+C41+C42-C43+C44</f>
        <v>0</v>
      </c>
      <c r="D37" s="618">
        <f>+D38+D39+D40+D41+D42-D43+D44</f>
        <v>0</v>
      </c>
      <c r="E37" s="618">
        <f>+E38+E39+E40+E41+E42-E43+E44</f>
        <v>0</v>
      </c>
      <c r="F37" s="618">
        <f>+F38+F39+F40+F41+F42-F43+F44</f>
        <v>0</v>
      </c>
      <c r="G37" s="618">
        <f>+G38+G39+G40+G41+G42-G43+G44</f>
        <v>0</v>
      </c>
    </row>
    <row r="38" spans="2:7">
      <c r="B38" s="619" t="s">
        <v>147</v>
      </c>
      <c r="C38" s="98"/>
      <c r="D38" s="98"/>
      <c r="E38" s="98"/>
      <c r="F38" s="98"/>
      <c r="G38" s="98"/>
    </row>
    <row r="39" spans="2:7">
      <c r="B39" s="619" t="s">
        <v>148</v>
      </c>
      <c r="C39" s="98"/>
      <c r="D39" s="98"/>
      <c r="E39" s="98"/>
      <c r="F39" s="98"/>
      <c r="G39" s="98"/>
    </row>
    <row r="40" spans="2:7">
      <c r="B40" s="619" t="s">
        <v>149</v>
      </c>
      <c r="C40" s="98"/>
      <c r="D40" s="98"/>
      <c r="E40" s="98"/>
      <c r="F40" s="98"/>
      <c r="G40" s="98"/>
    </row>
    <row r="41" spans="2:7">
      <c r="B41" s="619" t="s">
        <v>150</v>
      </c>
      <c r="C41" s="98"/>
      <c r="D41" s="98"/>
      <c r="E41" s="98"/>
      <c r="F41" s="98"/>
      <c r="G41" s="98"/>
    </row>
    <row r="42" spans="2:7">
      <c r="B42" s="619" t="s">
        <v>151</v>
      </c>
      <c r="C42" s="98"/>
      <c r="D42" s="98"/>
      <c r="E42" s="98"/>
      <c r="F42" s="98"/>
      <c r="G42" s="98"/>
    </row>
    <row r="43" spans="2:7">
      <c r="B43" s="619" t="s">
        <v>152</v>
      </c>
      <c r="C43" s="98"/>
      <c r="D43" s="98"/>
      <c r="E43" s="98"/>
      <c r="F43" s="98"/>
      <c r="G43" s="98"/>
    </row>
    <row r="44" spans="2:7">
      <c r="B44" s="619" t="s">
        <v>153</v>
      </c>
      <c r="C44" s="98"/>
      <c r="D44" s="98"/>
      <c r="E44" s="98"/>
      <c r="F44" s="98"/>
      <c r="G44" s="98"/>
    </row>
    <row r="45" spans="2:7">
      <c r="B45" s="617" t="s">
        <v>154</v>
      </c>
      <c r="C45" s="618">
        <f>SUM(C46:C47)</f>
        <v>0</v>
      </c>
      <c r="D45" s="618">
        <f>SUM(D46:D47)</f>
        <v>0</v>
      </c>
      <c r="E45" s="618">
        <f>SUM(E46:E47)</f>
        <v>0</v>
      </c>
      <c r="F45" s="618">
        <f>SUM(F46:F47)</f>
        <v>0</v>
      </c>
      <c r="G45" s="618">
        <f>SUM(G46:G47)</f>
        <v>0</v>
      </c>
    </row>
    <row r="46" spans="2:7">
      <c r="B46" s="619" t="s">
        <v>155</v>
      </c>
      <c r="C46" s="98"/>
      <c r="D46" s="98"/>
      <c r="E46" s="98"/>
      <c r="F46" s="98"/>
      <c r="G46" s="98"/>
    </row>
    <row r="47" spans="2:7">
      <c r="B47" s="619" t="s">
        <v>156</v>
      </c>
      <c r="C47" s="98"/>
      <c r="D47" s="98"/>
      <c r="E47" s="98"/>
      <c r="F47" s="98"/>
      <c r="G47" s="98"/>
    </row>
    <row r="48" spans="2:7">
      <c r="B48" s="617" t="s">
        <v>157</v>
      </c>
      <c r="C48" s="618">
        <f>SUM(C49:C50)</f>
        <v>0</v>
      </c>
      <c r="D48" s="618">
        <f>SUM(D49:D50)</f>
        <v>0</v>
      </c>
      <c r="E48" s="618">
        <f>SUM(E49:E50)</f>
        <v>0</v>
      </c>
      <c r="F48" s="618">
        <f>SUM(F49:F50)</f>
        <v>0</v>
      </c>
      <c r="G48" s="618">
        <f>SUM(G49:G50)</f>
        <v>0</v>
      </c>
    </row>
    <row r="49" spans="2:7">
      <c r="B49" s="619" t="s">
        <v>158</v>
      </c>
      <c r="C49" s="98"/>
      <c r="D49" s="98"/>
      <c r="E49" s="98"/>
      <c r="F49" s="98"/>
      <c r="G49" s="98"/>
    </row>
    <row r="50" spans="2:7">
      <c r="B50" s="619" t="s">
        <v>159</v>
      </c>
      <c r="C50" s="98"/>
      <c r="D50" s="98"/>
      <c r="E50" s="98"/>
      <c r="F50" s="98"/>
      <c r="G50" s="98"/>
    </row>
    <row r="51" spans="2:7">
      <c r="B51" s="617" t="s">
        <v>160</v>
      </c>
      <c r="C51" s="618">
        <f>SUM(C52:C59)-C60</f>
        <v>0</v>
      </c>
      <c r="D51" s="618">
        <f>SUM(D52:D59)-D60</f>
        <v>0</v>
      </c>
      <c r="E51" s="618">
        <f>SUM(E52:E59)-E60</f>
        <v>0</v>
      </c>
      <c r="F51" s="618">
        <f>SUM(F52:F59)-F60</f>
        <v>0</v>
      </c>
      <c r="G51" s="618">
        <f>SUM(G52:G59)-G60</f>
        <v>0</v>
      </c>
    </row>
    <row r="52" spans="2:7">
      <c r="B52" s="619" t="s">
        <v>161</v>
      </c>
      <c r="C52" s="98"/>
      <c r="D52" s="98"/>
      <c r="E52" s="98"/>
      <c r="F52" s="98"/>
      <c r="G52" s="98"/>
    </row>
    <row r="53" spans="2:7">
      <c r="B53" s="619" t="s">
        <v>162</v>
      </c>
      <c r="C53" s="98"/>
      <c r="D53" s="98"/>
      <c r="E53" s="98"/>
      <c r="F53" s="98"/>
      <c r="G53" s="98"/>
    </row>
    <row r="54" spans="2:7">
      <c r="B54" s="619" t="s">
        <v>163</v>
      </c>
      <c r="C54" s="98"/>
      <c r="D54" s="98"/>
      <c r="E54" s="98"/>
      <c r="F54" s="98"/>
      <c r="G54" s="98"/>
    </row>
    <row r="55" spans="2:7">
      <c r="B55" s="619" t="s">
        <v>164</v>
      </c>
      <c r="C55" s="98"/>
      <c r="D55" s="98"/>
      <c r="E55" s="98"/>
      <c r="F55" s="98"/>
      <c r="G55" s="98"/>
    </row>
    <row r="56" spans="2:7">
      <c r="B56" s="619" t="s">
        <v>165</v>
      </c>
      <c r="C56" s="98"/>
      <c r="D56" s="98"/>
      <c r="E56" s="98"/>
      <c r="F56" s="98"/>
      <c r="G56" s="98"/>
    </row>
    <row r="57" spans="2:7">
      <c r="B57" s="619" t="s">
        <v>166</v>
      </c>
      <c r="C57" s="98"/>
      <c r="D57" s="98"/>
      <c r="E57" s="98"/>
      <c r="F57" s="98"/>
      <c r="G57" s="98"/>
    </row>
    <row r="58" spans="2:7">
      <c r="B58" s="619" t="s">
        <v>167</v>
      </c>
      <c r="C58" s="98"/>
      <c r="D58" s="98"/>
      <c r="E58" s="98"/>
      <c r="F58" s="98"/>
      <c r="G58" s="98"/>
    </row>
    <row r="59" spans="2:7">
      <c r="B59" s="619" t="s">
        <v>168</v>
      </c>
      <c r="C59" s="98"/>
      <c r="D59" s="98"/>
      <c r="E59" s="98"/>
      <c r="F59" s="98"/>
      <c r="G59" s="98"/>
    </row>
    <row r="60" spans="2:7">
      <c r="B60" s="619" t="s">
        <v>169</v>
      </c>
      <c r="C60" s="99"/>
      <c r="D60" s="99"/>
      <c r="E60" s="99"/>
      <c r="F60" s="99"/>
      <c r="G60" s="99"/>
    </row>
    <row r="61" spans="2:7">
      <c r="B61" s="1211" t="s">
        <v>115</v>
      </c>
      <c r="C61" s="467"/>
      <c r="D61" s="467"/>
      <c r="E61" s="467"/>
      <c r="F61" s="467"/>
      <c r="G61" s="467"/>
    </row>
    <row r="62" spans="2:7">
      <c r="B62" s="1212"/>
      <c r="C62" s="616">
        <v>41274</v>
      </c>
      <c r="D62" s="616">
        <v>41639</v>
      </c>
      <c r="E62" s="616">
        <v>42004</v>
      </c>
      <c r="F62" s="616">
        <v>42369</v>
      </c>
      <c r="G62" s="616">
        <v>42735</v>
      </c>
    </row>
    <row r="63" spans="2:7">
      <c r="B63" s="617" t="s">
        <v>170</v>
      </c>
      <c r="C63" s="618">
        <f>+C64+C70+C78+C89+C100+C109+C115+C118</f>
        <v>0</v>
      </c>
      <c r="D63" s="618">
        <f>+D64+D70+D78+D89+D100+D109+D115+D118</f>
        <v>0</v>
      </c>
      <c r="E63" s="618">
        <f>+E64+E70+E78+E89+E100+E109+E115+E118</f>
        <v>0</v>
      </c>
      <c r="F63" s="618">
        <f>+F64+F70+F78+F89+F100+F109+F115+F118</f>
        <v>0</v>
      </c>
      <c r="G63" s="618">
        <f>+G64+G70+G78+G89+G100+G109+G115+G118</f>
        <v>0</v>
      </c>
    </row>
    <row r="64" spans="2:7">
      <c r="B64" s="617" t="s">
        <v>171</v>
      </c>
      <c r="C64" s="618">
        <f>C65+C66-C67+C68-C69</f>
        <v>0</v>
      </c>
      <c r="D64" s="618">
        <f>D65+D66-D67+D68-D69</f>
        <v>0</v>
      </c>
      <c r="E64" s="618">
        <f>E65+E66-E67+E68-E69</f>
        <v>0</v>
      </c>
      <c r="F64" s="618">
        <f>F65+F66-F67+F68-F69</f>
        <v>0</v>
      </c>
      <c r="G64" s="618">
        <f>G65+G66-G67+G68-G69</f>
        <v>0</v>
      </c>
    </row>
    <row r="65" spans="2:7">
      <c r="B65" s="619" t="s">
        <v>130</v>
      </c>
      <c r="C65" s="98"/>
      <c r="D65" s="98"/>
      <c r="E65" s="98"/>
      <c r="F65" s="98"/>
      <c r="G65" s="98"/>
    </row>
    <row r="66" spans="2:7">
      <c r="B66" s="619" t="s">
        <v>131</v>
      </c>
      <c r="C66" s="98"/>
      <c r="D66" s="98"/>
      <c r="E66" s="98"/>
      <c r="F66" s="98"/>
      <c r="G66" s="98"/>
    </row>
    <row r="67" spans="2:7">
      <c r="B67" s="619" t="s">
        <v>172</v>
      </c>
      <c r="C67" s="98"/>
      <c r="D67" s="98"/>
      <c r="E67" s="98"/>
      <c r="F67" s="98"/>
      <c r="G67" s="98"/>
    </row>
    <row r="68" spans="2:7">
      <c r="B68" s="619" t="s">
        <v>133</v>
      </c>
      <c r="C68" s="98"/>
      <c r="D68" s="98"/>
      <c r="E68" s="98"/>
      <c r="F68" s="98"/>
      <c r="G68" s="98"/>
    </row>
    <row r="69" spans="2:7">
      <c r="B69" s="619" t="s">
        <v>173</v>
      </c>
      <c r="C69" s="98"/>
      <c r="D69" s="98"/>
      <c r="E69" s="98"/>
      <c r="F69" s="98"/>
      <c r="G69" s="98"/>
    </row>
    <row r="70" spans="2:7">
      <c r="B70" s="617" t="s">
        <v>174</v>
      </c>
      <c r="C70" s="618">
        <f>SUM(C71:C75)-C76-C77</f>
        <v>0</v>
      </c>
      <c r="D70" s="618">
        <f>SUM(D71:D75)-D76-D77</f>
        <v>0</v>
      </c>
      <c r="E70" s="618">
        <f>SUM(E71:E75)-E76-E77</f>
        <v>0</v>
      </c>
      <c r="F70" s="618">
        <f>SUM(F71:F75)-F76-F77</f>
        <v>0</v>
      </c>
      <c r="G70" s="618">
        <f>SUM(G71:G75)-G76-G77</f>
        <v>0</v>
      </c>
    </row>
    <row r="71" spans="2:7">
      <c r="B71" s="619" t="s">
        <v>138</v>
      </c>
      <c r="C71" s="98"/>
      <c r="D71" s="98"/>
      <c r="E71" s="98"/>
      <c r="F71" s="98"/>
      <c r="G71" s="98"/>
    </row>
    <row r="72" spans="2:7">
      <c r="B72" s="619" t="s">
        <v>139</v>
      </c>
      <c r="C72" s="98"/>
      <c r="D72" s="98"/>
      <c r="E72" s="98"/>
      <c r="F72" s="98"/>
      <c r="G72" s="98"/>
    </row>
    <row r="73" spans="2:7">
      <c r="B73" s="619" t="s">
        <v>140</v>
      </c>
      <c r="C73" s="98"/>
      <c r="D73" s="98"/>
      <c r="E73" s="98"/>
      <c r="F73" s="98"/>
      <c r="G73" s="98"/>
    </row>
    <row r="74" spans="2:7">
      <c r="B74" s="619" t="s">
        <v>141</v>
      </c>
      <c r="C74" s="98"/>
      <c r="D74" s="98"/>
      <c r="E74" s="98"/>
      <c r="F74" s="98"/>
      <c r="G74" s="98"/>
    </row>
    <row r="75" spans="2:7">
      <c r="B75" s="619" t="s">
        <v>142</v>
      </c>
      <c r="C75" s="98"/>
      <c r="D75" s="98"/>
      <c r="E75" s="98"/>
      <c r="F75" s="98"/>
      <c r="G75" s="98"/>
    </row>
    <row r="76" spans="2:7">
      <c r="B76" s="619" t="s">
        <v>143</v>
      </c>
      <c r="C76" s="98"/>
      <c r="D76" s="98"/>
      <c r="E76" s="98"/>
      <c r="F76" s="98"/>
      <c r="G76" s="98"/>
    </row>
    <row r="77" spans="2:7">
      <c r="B77" s="619" t="s">
        <v>175</v>
      </c>
      <c r="C77" s="98"/>
      <c r="D77" s="98"/>
      <c r="E77" s="98"/>
      <c r="F77" s="98"/>
      <c r="G77" s="98"/>
    </row>
    <row r="78" spans="2:7">
      <c r="B78" s="617" t="s">
        <v>176</v>
      </c>
      <c r="C78" s="618">
        <f>+C79-C80+C81-C82-C83+C84-C85-C86+C87-C88</f>
        <v>0</v>
      </c>
      <c r="D78" s="618">
        <f>+D79-D80+D81-D82-D83+D84-D85-D86+D87-D88</f>
        <v>0</v>
      </c>
      <c r="E78" s="618">
        <f>+E79-E80+E81-E82-E83+E84-E85-E86+E87-E88</f>
        <v>0</v>
      </c>
      <c r="F78" s="618">
        <f>+F79-F80+F81-F82-F83+F84-F85-F86+F87-F88</f>
        <v>0</v>
      </c>
      <c r="G78" s="618">
        <f>+G79-G80+G81-G82-G83+G84-G85-G86+G87-G88</f>
        <v>0</v>
      </c>
    </row>
    <row r="79" spans="2:7">
      <c r="B79" s="619" t="s">
        <v>177</v>
      </c>
      <c r="C79" s="98"/>
      <c r="D79" s="98"/>
      <c r="E79" s="98"/>
      <c r="F79" s="98"/>
      <c r="G79" s="98"/>
    </row>
    <row r="80" spans="2:7">
      <c r="B80" s="619" t="s">
        <v>178</v>
      </c>
      <c r="C80" s="98"/>
      <c r="D80" s="98"/>
      <c r="E80" s="98"/>
      <c r="F80" s="98"/>
      <c r="G80" s="98"/>
    </row>
    <row r="81" spans="2:7">
      <c r="B81" s="619" t="s">
        <v>179</v>
      </c>
      <c r="C81" s="98"/>
      <c r="D81" s="98"/>
      <c r="E81" s="98"/>
      <c r="F81" s="98"/>
      <c r="G81" s="98"/>
    </row>
    <row r="82" spans="2:7">
      <c r="B82" s="619" t="s">
        <v>180</v>
      </c>
      <c r="C82" s="98"/>
      <c r="D82" s="98"/>
      <c r="E82" s="98"/>
      <c r="F82" s="98"/>
      <c r="G82" s="98"/>
    </row>
    <row r="83" spans="2:7">
      <c r="B83" s="619" t="s">
        <v>181</v>
      </c>
      <c r="C83" s="98"/>
      <c r="D83" s="98"/>
      <c r="E83" s="98"/>
      <c r="F83" s="98"/>
      <c r="G83" s="98"/>
    </row>
    <row r="84" spans="2:7">
      <c r="B84" s="619" t="s">
        <v>182</v>
      </c>
      <c r="C84" s="98"/>
      <c r="D84" s="98"/>
      <c r="E84" s="98"/>
      <c r="F84" s="98"/>
      <c r="G84" s="98"/>
    </row>
    <row r="85" spans="2:7">
      <c r="B85" s="619" t="s">
        <v>183</v>
      </c>
      <c r="C85" s="98"/>
      <c r="D85" s="98"/>
      <c r="E85" s="98"/>
      <c r="F85" s="98"/>
      <c r="G85" s="98"/>
    </row>
    <row r="86" spans="2:7">
      <c r="B86" s="619" t="s">
        <v>184</v>
      </c>
      <c r="C86" s="98"/>
      <c r="D86" s="98"/>
      <c r="E86" s="98"/>
      <c r="F86" s="98"/>
      <c r="G86" s="98"/>
    </row>
    <row r="87" spans="2:7">
      <c r="B87" s="619" t="s">
        <v>185</v>
      </c>
      <c r="C87" s="98"/>
      <c r="D87" s="98"/>
      <c r="E87" s="98"/>
      <c r="F87" s="98"/>
      <c r="G87" s="98"/>
    </row>
    <row r="88" spans="2:7">
      <c r="B88" s="619" t="s">
        <v>186</v>
      </c>
      <c r="C88" s="98"/>
      <c r="D88" s="98"/>
      <c r="E88" s="98"/>
      <c r="F88" s="98"/>
      <c r="G88" s="98"/>
    </row>
    <row r="89" spans="2:7">
      <c r="B89" s="617" t="s">
        <v>187</v>
      </c>
      <c r="C89" s="618">
        <f>SUM(C90:C96)-C97+C98+C99</f>
        <v>0</v>
      </c>
      <c r="D89" s="618">
        <f>SUM(D90:D96)-D97+D98+D99</f>
        <v>0</v>
      </c>
      <c r="E89" s="618">
        <f>SUM(E90:E96)-E97+E98+E99</f>
        <v>0</v>
      </c>
      <c r="F89" s="618">
        <f>SUM(F90:F96)-F97+F98+F99</f>
        <v>0</v>
      </c>
      <c r="G89" s="618">
        <f>SUM(G90:G96)-G97+G98+G99</f>
        <v>0</v>
      </c>
    </row>
    <row r="90" spans="2:7">
      <c r="B90" s="619" t="s">
        <v>188</v>
      </c>
      <c r="C90" s="98"/>
      <c r="D90" s="98"/>
      <c r="E90" s="98"/>
      <c r="F90" s="98"/>
      <c r="G90" s="98"/>
    </row>
    <row r="91" spans="2:7">
      <c r="B91" s="619" t="s">
        <v>189</v>
      </c>
      <c r="C91" s="98"/>
      <c r="D91" s="98"/>
      <c r="E91" s="98"/>
      <c r="F91" s="98"/>
      <c r="G91" s="98"/>
    </row>
    <row r="92" spans="2:7">
      <c r="B92" s="619" t="s">
        <v>190</v>
      </c>
      <c r="C92" s="98"/>
      <c r="D92" s="98"/>
      <c r="E92" s="98"/>
      <c r="F92" s="98"/>
      <c r="G92" s="98"/>
    </row>
    <row r="93" spans="2:7">
      <c r="B93" s="619" t="s">
        <v>191</v>
      </c>
      <c r="C93" s="98"/>
      <c r="D93" s="98"/>
      <c r="E93" s="98"/>
      <c r="F93" s="98"/>
      <c r="G93" s="98"/>
    </row>
    <row r="94" spans="2:7">
      <c r="B94" s="619" t="s">
        <v>192</v>
      </c>
      <c r="C94" s="98"/>
      <c r="D94" s="98"/>
      <c r="E94" s="98"/>
      <c r="F94" s="98"/>
      <c r="G94" s="98"/>
    </row>
    <row r="95" spans="2:7">
      <c r="B95" s="619" t="s">
        <v>193</v>
      </c>
      <c r="C95" s="98"/>
      <c r="D95" s="98"/>
      <c r="E95" s="98"/>
      <c r="F95" s="98"/>
      <c r="G95" s="98"/>
    </row>
    <row r="96" spans="2:7">
      <c r="B96" s="619" t="s">
        <v>194</v>
      </c>
      <c r="C96" s="98"/>
      <c r="D96" s="98"/>
      <c r="E96" s="98"/>
      <c r="F96" s="98"/>
      <c r="G96" s="98"/>
    </row>
    <row r="97" spans="2:7">
      <c r="B97" s="619" t="s">
        <v>195</v>
      </c>
      <c r="C97" s="98"/>
      <c r="D97" s="98"/>
      <c r="E97" s="98"/>
      <c r="F97" s="98"/>
      <c r="G97" s="98"/>
    </row>
    <row r="98" spans="2:7">
      <c r="B98" s="619" t="s">
        <v>196</v>
      </c>
      <c r="C98" s="98"/>
      <c r="D98" s="98"/>
      <c r="E98" s="98"/>
      <c r="F98" s="98"/>
      <c r="G98" s="98"/>
    </row>
    <row r="99" spans="2:7">
      <c r="B99" s="619" t="s">
        <v>197</v>
      </c>
      <c r="C99" s="98"/>
      <c r="D99" s="98"/>
      <c r="E99" s="98"/>
      <c r="F99" s="98"/>
      <c r="G99" s="98"/>
    </row>
    <row r="100" spans="2:7">
      <c r="B100" s="617" t="s">
        <v>198</v>
      </c>
      <c r="C100" s="618">
        <f>SUM(C101:C106)-C107+C108</f>
        <v>0</v>
      </c>
      <c r="D100" s="618">
        <f>SUM(D101:D106)-D107+D108</f>
        <v>0</v>
      </c>
      <c r="E100" s="618">
        <f>SUM(E101:E106)-E107+E108</f>
        <v>0</v>
      </c>
      <c r="F100" s="618">
        <f>SUM(F101:F106)-F107+F108</f>
        <v>0</v>
      </c>
      <c r="G100" s="618">
        <f>SUM(G101:G106)-G107+G108</f>
        <v>0</v>
      </c>
    </row>
    <row r="101" spans="2:7">
      <c r="B101" s="619" t="s">
        <v>199</v>
      </c>
      <c r="C101" s="98"/>
      <c r="D101" s="98"/>
      <c r="E101" s="98"/>
      <c r="F101" s="98"/>
      <c r="G101" s="98"/>
    </row>
    <row r="102" spans="2:7">
      <c r="B102" s="619" t="s">
        <v>200</v>
      </c>
      <c r="C102" s="98"/>
      <c r="D102" s="98"/>
      <c r="E102" s="98"/>
      <c r="F102" s="98"/>
      <c r="G102" s="98"/>
    </row>
    <row r="103" spans="2:7">
      <c r="B103" s="619" t="s">
        <v>201</v>
      </c>
      <c r="C103" s="98"/>
      <c r="D103" s="98"/>
      <c r="E103" s="98"/>
      <c r="F103" s="98"/>
      <c r="G103" s="98"/>
    </row>
    <row r="104" spans="2:7">
      <c r="B104" s="619" t="s">
        <v>202</v>
      </c>
      <c r="C104" s="98"/>
      <c r="D104" s="98"/>
      <c r="E104" s="98"/>
      <c r="F104" s="98"/>
      <c r="G104" s="98"/>
    </row>
    <row r="105" spans="2:7">
      <c r="B105" s="619" t="s">
        <v>203</v>
      </c>
      <c r="C105" s="98"/>
      <c r="D105" s="98"/>
      <c r="E105" s="98"/>
      <c r="F105" s="98"/>
      <c r="G105" s="98"/>
    </row>
    <row r="106" spans="2:7">
      <c r="B106" s="619" t="s">
        <v>204</v>
      </c>
      <c r="C106" s="98"/>
      <c r="D106" s="98"/>
      <c r="E106" s="98"/>
      <c r="F106" s="98"/>
      <c r="G106" s="98"/>
    </row>
    <row r="107" spans="2:7">
      <c r="B107" s="619" t="s">
        <v>205</v>
      </c>
      <c r="C107" s="98"/>
      <c r="D107" s="98"/>
      <c r="E107" s="98"/>
      <c r="F107" s="98"/>
      <c r="G107" s="98"/>
    </row>
    <row r="108" spans="2:7">
      <c r="B108" s="619" t="s">
        <v>206</v>
      </c>
      <c r="C108" s="98"/>
      <c r="D108" s="98"/>
      <c r="E108" s="98"/>
      <c r="F108" s="98"/>
      <c r="G108" s="98"/>
    </row>
    <row r="109" spans="2:7">
      <c r="B109" s="617" t="s">
        <v>207</v>
      </c>
      <c r="C109" s="618">
        <f>SUM(C110:C112)-C113+C114</f>
        <v>0</v>
      </c>
      <c r="D109" s="618">
        <f>SUM(D110:D112)-D113+D114</f>
        <v>0</v>
      </c>
      <c r="E109" s="618">
        <f>SUM(E110:E112)-E113+E114</f>
        <v>0</v>
      </c>
      <c r="F109" s="618">
        <f>SUM(F110:F112)-F113+F114</f>
        <v>0</v>
      </c>
      <c r="G109" s="618">
        <f>SUM(G110:G112)-G113+G114</f>
        <v>0</v>
      </c>
    </row>
    <row r="110" spans="2:7">
      <c r="B110" s="619" t="s">
        <v>208</v>
      </c>
      <c r="C110" s="98"/>
      <c r="D110" s="98"/>
      <c r="E110" s="98"/>
      <c r="F110" s="98"/>
      <c r="G110" s="98"/>
    </row>
    <row r="111" spans="2:7">
      <c r="B111" s="619" t="s">
        <v>209</v>
      </c>
      <c r="C111" s="98"/>
      <c r="D111" s="98"/>
      <c r="E111" s="98"/>
      <c r="F111" s="98"/>
      <c r="G111" s="98"/>
    </row>
    <row r="112" spans="2:7">
      <c r="B112" s="619" t="s">
        <v>210</v>
      </c>
      <c r="C112" s="98"/>
      <c r="D112" s="98"/>
      <c r="E112" s="98"/>
      <c r="F112" s="98"/>
      <c r="G112" s="98"/>
    </row>
    <row r="113" spans="2:7">
      <c r="B113" s="619" t="s">
        <v>211</v>
      </c>
      <c r="C113" s="98"/>
      <c r="D113" s="98"/>
      <c r="E113" s="98"/>
      <c r="F113" s="98"/>
      <c r="G113" s="98"/>
    </row>
    <row r="114" spans="2:7">
      <c r="B114" s="619" t="s">
        <v>212</v>
      </c>
      <c r="C114" s="98"/>
      <c r="D114" s="98"/>
      <c r="E114" s="98"/>
      <c r="F114" s="98"/>
      <c r="G114" s="98"/>
    </row>
    <row r="115" spans="2:7">
      <c r="B115" s="617" t="s">
        <v>213</v>
      </c>
      <c r="C115" s="618">
        <f>SUM(C116:C117)</f>
        <v>0</v>
      </c>
      <c r="D115" s="618">
        <f>SUM(D116:D117)</f>
        <v>0</v>
      </c>
      <c r="E115" s="618">
        <f>SUM(E116:E117)</f>
        <v>0</v>
      </c>
      <c r="F115" s="618">
        <f>SUM(F116:F117)</f>
        <v>0</v>
      </c>
      <c r="G115" s="618">
        <f>SUM(G116:G117)</f>
        <v>0</v>
      </c>
    </row>
    <row r="116" spans="2:7">
      <c r="B116" s="619" t="s">
        <v>214</v>
      </c>
      <c r="C116" s="98"/>
      <c r="D116" s="98"/>
      <c r="E116" s="98"/>
      <c r="F116" s="98"/>
      <c r="G116" s="98"/>
    </row>
    <row r="117" spans="2:7">
      <c r="B117" s="619" t="s">
        <v>159</v>
      </c>
      <c r="C117" s="98"/>
      <c r="D117" s="98"/>
      <c r="E117" s="98"/>
      <c r="F117" s="98"/>
      <c r="G117" s="98"/>
    </row>
    <row r="118" spans="2:7">
      <c r="B118" s="617" t="s">
        <v>215</v>
      </c>
      <c r="C118" s="618">
        <f>SUM(C119:C124)-C125-C126</f>
        <v>0</v>
      </c>
      <c r="D118" s="618">
        <f>SUM(D119:D124)-D125-D126</f>
        <v>0</v>
      </c>
      <c r="E118" s="618">
        <f>SUM(E119:E124)-E125-E126</f>
        <v>0</v>
      </c>
      <c r="F118" s="618">
        <f>SUM(F119:F124)-F125-F126</f>
        <v>0</v>
      </c>
      <c r="G118" s="618">
        <f>SUM(G119:G124)-G125-G126</f>
        <v>0</v>
      </c>
    </row>
    <row r="119" spans="2:7">
      <c r="B119" s="619" t="s">
        <v>216</v>
      </c>
      <c r="C119" s="98"/>
      <c r="D119" s="98"/>
      <c r="E119" s="98"/>
      <c r="F119" s="98"/>
      <c r="G119" s="98"/>
    </row>
    <row r="120" spans="2:7">
      <c r="B120" s="619" t="s">
        <v>217</v>
      </c>
      <c r="C120" s="98"/>
      <c r="D120" s="98"/>
      <c r="E120" s="98"/>
      <c r="F120" s="98"/>
      <c r="G120" s="98"/>
    </row>
    <row r="121" spans="2:7">
      <c r="B121" s="619" t="s">
        <v>218</v>
      </c>
      <c r="C121" s="98"/>
      <c r="D121" s="98"/>
      <c r="E121" s="98"/>
      <c r="F121" s="98"/>
      <c r="G121" s="98"/>
    </row>
    <row r="122" spans="2:7">
      <c r="B122" s="619" t="s">
        <v>219</v>
      </c>
      <c r="C122" s="98"/>
      <c r="D122" s="98"/>
      <c r="E122" s="98"/>
      <c r="F122" s="98"/>
      <c r="G122" s="98"/>
    </row>
    <row r="123" spans="2:7">
      <c r="B123" s="619" t="s">
        <v>220</v>
      </c>
      <c r="C123" s="98"/>
      <c r="D123" s="98"/>
      <c r="E123" s="98"/>
      <c r="F123" s="98"/>
      <c r="G123" s="98"/>
    </row>
    <row r="124" spans="2:7">
      <c r="B124" s="619" t="s">
        <v>221</v>
      </c>
      <c r="C124" s="98"/>
      <c r="D124" s="98"/>
      <c r="E124" s="98"/>
      <c r="F124" s="98"/>
      <c r="G124" s="98"/>
    </row>
    <row r="125" spans="2:7">
      <c r="B125" s="619" t="s">
        <v>222</v>
      </c>
      <c r="C125" s="98"/>
      <c r="D125" s="98"/>
      <c r="E125" s="98"/>
      <c r="F125" s="98"/>
      <c r="G125" s="98"/>
    </row>
    <row r="126" spans="2:7">
      <c r="B126" s="619" t="s">
        <v>195</v>
      </c>
      <c r="C126" s="98"/>
      <c r="D126" s="98"/>
      <c r="E126" s="98"/>
      <c r="F126" s="98"/>
      <c r="G126" s="98"/>
    </row>
    <row r="127" spans="2:7">
      <c r="B127" s="622"/>
      <c r="C127" s="98"/>
      <c r="D127" s="98"/>
      <c r="E127" s="98"/>
      <c r="F127" s="98"/>
      <c r="G127" s="98"/>
    </row>
    <row r="128" spans="2:7">
      <c r="B128" s="623" t="s">
        <v>223</v>
      </c>
      <c r="C128" s="618">
        <f>+C7+C63</f>
        <v>0</v>
      </c>
      <c r="D128" s="618">
        <f>+D7+D63</f>
        <v>0</v>
      </c>
      <c r="E128" s="618">
        <f>+E7+E63</f>
        <v>0</v>
      </c>
      <c r="F128" s="618">
        <f>+F7+F63</f>
        <v>0</v>
      </c>
      <c r="G128" s="618">
        <f>+G7+G63</f>
        <v>0</v>
      </c>
    </row>
    <row r="129" spans="2:7">
      <c r="B129" s="623" t="s">
        <v>224</v>
      </c>
      <c r="C129" s="9"/>
      <c r="D129" s="9"/>
      <c r="E129" s="9"/>
      <c r="F129" s="9"/>
      <c r="G129" s="9"/>
    </row>
    <row r="130" spans="2:7">
      <c r="B130" s="624"/>
      <c r="C130" s="10"/>
      <c r="D130" s="10"/>
      <c r="E130" s="10"/>
      <c r="F130" s="10"/>
      <c r="G130" s="10"/>
    </row>
    <row r="131" spans="2:7">
      <c r="B131" s="624"/>
      <c r="C131" s="10"/>
      <c r="D131" s="10"/>
      <c r="E131" s="10"/>
      <c r="F131" s="468" t="s">
        <v>114</v>
      </c>
      <c r="G131" s="468" t="s">
        <v>114</v>
      </c>
    </row>
    <row r="132" spans="2:7">
      <c r="B132" s="1211" t="s">
        <v>225</v>
      </c>
      <c r="C132" s="469"/>
      <c r="D132" s="469"/>
      <c r="E132" s="469"/>
      <c r="F132" s="469"/>
      <c r="G132" s="469"/>
    </row>
    <row r="133" spans="2:7">
      <c r="B133" s="1212"/>
      <c r="C133" s="616">
        <v>41274</v>
      </c>
      <c r="D133" s="616">
        <v>41639</v>
      </c>
      <c r="E133" s="616">
        <v>42004</v>
      </c>
      <c r="F133" s="616">
        <v>42369</v>
      </c>
      <c r="G133" s="616">
        <v>42735</v>
      </c>
    </row>
    <row r="134" spans="2:7">
      <c r="B134" s="617" t="s">
        <v>226</v>
      </c>
      <c r="C134" s="618">
        <f>C135+C143+C149+C156+C159+C161+C166+C172+C175</f>
        <v>0</v>
      </c>
      <c r="D134" s="618">
        <f>D135+D143+D149+D156+D159+D161+D166+D172+D175</f>
        <v>0</v>
      </c>
      <c r="E134" s="618">
        <f>E135+E143+E149+E156+E159+E161+E166+E172+E175</f>
        <v>0</v>
      </c>
      <c r="F134" s="618">
        <f>F135+F143+F149+F156+F159+F161+F166+F172+F175</f>
        <v>0</v>
      </c>
      <c r="G134" s="618">
        <f>G135+G143+G149+G156+G159+G161+G166+G172+G175</f>
        <v>0</v>
      </c>
    </row>
    <row r="135" spans="2:7">
      <c r="B135" s="617" t="s">
        <v>227</v>
      </c>
      <c r="C135" s="618">
        <f>SUM(C136:C140)-C141+C142</f>
        <v>0</v>
      </c>
      <c r="D135" s="618">
        <f>SUM(D136:D140)-D141+D142</f>
        <v>0</v>
      </c>
      <c r="E135" s="618">
        <f>SUM(E136:E140)-E141+E142</f>
        <v>0</v>
      </c>
      <c r="F135" s="618">
        <f>SUM(F136:F140)-F141+F142</f>
        <v>0</v>
      </c>
      <c r="G135" s="618">
        <f>SUM(G136:G140)-G141+G142</f>
        <v>0</v>
      </c>
    </row>
    <row r="136" spans="2:7">
      <c r="B136" s="619" t="s">
        <v>228</v>
      </c>
      <c r="C136" s="98"/>
      <c r="D136" s="98"/>
      <c r="E136" s="98"/>
      <c r="F136" s="98"/>
      <c r="G136" s="98"/>
    </row>
    <row r="137" spans="2:7">
      <c r="B137" s="619" t="s">
        <v>229</v>
      </c>
      <c r="C137" s="98"/>
      <c r="D137" s="98"/>
      <c r="E137" s="98"/>
      <c r="F137" s="98"/>
      <c r="G137" s="98"/>
    </row>
    <row r="138" spans="2:7">
      <c r="B138" s="619" t="s">
        <v>230</v>
      </c>
      <c r="C138" s="98"/>
      <c r="D138" s="98"/>
      <c r="E138" s="98"/>
      <c r="F138" s="98"/>
      <c r="G138" s="98"/>
    </row>
    <row r="139" spans="2:7">
      <c r="B139" s="619" t="s">
        <v>231</v>
      </c>
      <c r="C139" s="98"/>
      <c r="D139" s="98"/>
      <c r="E139" s="98"/>
      <c r="F139" s="98"/>
      <c r="G139" s="98"/>
    </row>
    <row r="140" spans="2:7">
      <c r="B140" s="619" t="s">
        <v>232</v>
      </c>
      <c r="C140" s="98"/>
      <c r="D140" s="98"/>
      <c r="E140" s="98"/>
      <c r="F140" s="98"/>
      <c r="G140" s="98"/>
    </row>
    <row r="141" spans="2:7">
      <c r="B141" s="619" t="s">
        <v>233</v>
      </c>
      <c r="C141" s="98"/>
      <c r="D141" s="98"/>
      <c r="E141" s="98"/>
      <c r="F141" s="98"/>
      <c r="G141" s="98"/>
    </row>
    <row r="142" spans="2:7">
      <c r="B142" s="619" t="s">
        <v>234</v>
      </c>
      <c r="C142" s="98"/>
      <c r="D142" s="98"/>
      <c r="E142" s="98"/>
      <c r="F142" s="98"/>
      <c r="G142" s="98"/>
    </row>
    <row r="143" spans="2:7">
      <c r="B143" s="617" t="s">
        <v>235</v>
      </c>
      <c r="C143" s="618">
        <f>SUM(C144:C145)-C146+C147+C148</f>
        <v>0</v>
      </c>
      <c r="D143" s="618">
        <f>SUM(D144:D145)-D146+D147+D148</f>
        <v>0</v>
      </c>
      <c r="E143" s="618">
        <f>SUM(E144:E145)-E146+E147+E148</f>
        <v>0</v>
      </c>
      <c r="F143" s="618">
        <f>SUM(F144:F145)-F146+F147+F148</f>
        <v>0</v>
      </c>
      <c r="G143" s="618">
        <f>SUM(G144:G145)-G146+G147+G148</f>
        <v>0</v>
      </c>
    </row>
    <row r="144" spans="2:7">
      <c r="B144" s="619" t="s">
        <v>236</v>
      </c>
      <c r="C144" s="98"/>
      <c r="D144" s="98"/>
      <c r="E144" s="98"/>
      <c r="F144" s="98"/>
      <c r="G144" s="98"/>
    </row>
    <row r="145" spans="2:7">
      <c r="B145" s="619" t="s">
        <v>237</v>
      </c>
      <c r="C145" s="98"/>
      <c r="D145" s="98"/>
      <c r="E145" s="98"/>
      <c r="F145" s="98"/>
      <c r="G145" s="98"/>
    </row>
    <row r="146" spans="2:7">
      <c r="B146" s="619" t="s">
        <v>238</v>
      </c>
      <c r="C146" s="98"/>
      <c r="D146" s="98"/>
      <c r="E146" s="98"/>
      <c r="F146" s="98"/>
      <c r="G146" s="98"/>
    </row>
    <row r="147" spans="2:7">
      <c r="B147" s="619" t="s">
        <v>239</v>
      </c>
      <c r="C147" s="98"/>
      <c r="D147" s="98"/>
      <c r="E147" s="98"/>
      <c r="F147" s="98"/>
      <c r="G147" s="98"/>
    </row>
    <row r="148" spans="2:7">
      <c r="B148" s="619" t="s">
        <v>240</v>
      </c>
      <c r="C148" s="98"/>
      <c r="D148" s="98"/>
      <c r="E148" s="98"/>
      <c r="F148" s="98"/>
      <c r="G148" s="98"/>
    </row>
    <row r="149" spans="2:7">
      <c r="B149" s="617" t="s">
        <v>241</v>
      </c>
      <c r="C149" s="618">
        <f>SUM(C150:C154)-C155</f>
        <v>0</v>
      </c>
      <c r="D149" s="618">
        <f>SUM(D150:D154)-D155</f>
        <v>0</v>
      </c>
      <c r="E149" s="618">
        <f>SUM(E150:E154)-E155</f>
        <v>0</v>
      </c>
      <c r="F149" s="618">
        <f>SUM(F150:F154)-F155</f>
        <v>0</v>
      </c>
      <c r="G149" s="618">
        <f>SUM(G150:G154)-G155</f>
        <v>0</v>
      </c>
    </row>
    <row r="150" spans="2:7">
      <c r="B150" s="619" t="s">
        <v>242</v>
      </c>
      <c r="C150" s="98"/>
      <c r="D150" s="98"/>
      <c r="E150" s="98"/>
      <c r="F150" s="98"/>
      <c r="G150" s="98"/>
    </row>
    <row r="151" spans="2:7">
      <c r="B151" s="619" t="s">
        <v>243</v>
      </c>
      <c r="C151" s="98"/>
      <c r="D151" s="98"/>
      <c r="E151" s="98"/>
      <c r="F151" s="98"/>
      <c r="G151" s="98"/>
    </row>
    <row r="152" spans="2:7">
      <c r="B152" s="619" t="s">
        <v>244</v>
      </c>
      <c r="C152" s="98"/>
      <c r="D152" s="98"/>
      <c r="E152" s="98"/>
      <c r="F152" s="98"/>
      <c r="G152" s="98"/>
    </row>
    <row r="153" spans="2:7">
      <c r="B153" s="619" t="s">
        <v>245</v>
      </c>
      <c r="C153" s="98"/>
      <c r="D153" s="98"/>
      <c r="E153" s="98"/>
      <c r="F153" s="98"/>
      <c r="G153" s="98"/>
    </row>
    <row r="154" spans="2:7">
      <c r="B154" s="619" t="s">
        <v>246</v>
      </c>
      <c r="C154" s="98"/>
      <c r="D154" s="98"/>
      <c r="E154" s="98"/>
      <c r="F154" s="98"/>
      <c r="G154" s="98"/>
    </row>
    <row r="155" spans="2:7">
      <c r="B155" s="619" t="s">
        <v>247</v>
      </c>
      <c r="C155" s="98"/>
      <c r="D155" s="98"/>
      <c r="E155" s="98"/>
      <c r="F155" s="98"/>
      <c r="G155" s="98"/>
    </row>
    <row r="156" spans="2:7">
      <c r="B156" s="617" t="s">
        <v>248</v>
      </c>
      <c r="C156" s="618">
        <f>SUM(C157:C158)</f>
        <v>0</v>
      </c>
      <c r="D156" s="618">
        <f>SUM(D157:D158)</f>
        <v>0</v>
      </c>
      <c r="E156" s="618">
        <f>SUM(E157:E158)</f>
        <v>0</v>
      </c>
      <c r="F156" s="618">
        <f>SUM(F157:F158)</f>
        <v>0</v>
      </c>
      <c r="G156" s="618">
        <f>SUM(G157:G158)</f>
        <v>0</v>
      </c>
    </row>
    <row r="157" spans="2:7">
      <c r="B157" s="619" t="s">
        <v>249</v>
      </c>
      <c r="C157" s="98"/>
      <c r="D157" s="98"/>
      <c r="E157" s="98"/>
      <c r="F157" s="98"/>
      <c r="G157" s="98"/>
    </row>
    <row r="158" spans="2:7">
      <c r="B158" s="619" t="s">
        <v>250</v>
      </c>
      <c r="C158" s="98"/>
      <c r="D158" s="98"/>
      <c r="E158" s="98"/>
      <c r="F158" s="98"/>
      <c r="G158" s="98"/>
    </row>
    <row r="159" spans="2:7">
      <c r="B159" s="617" t="s">
        <v>251</v>
      </c>
      <c r="C159" s="618">
        <f>C160</f>
        <v>0</v>
      </c>
      <c r="D159" s="618">
        <f>D160</f>
        <v>0</v>
      </c>
      <c r="E159" s="618">
        <f>E160</f>
        <v>0</v>
      </c>
      <c r="F159" s="618">
        <f>F160</f>
        <v>0</v>
      </c>
      <c r="G159" s="618">
        <f>G160</f>
        <v>0</v>
      </c>
    </row>
    <row r="160" spans="2:7">
      <c r="B160" s="619" t="s">
        <v>252</v>
      </c>
      <c r="C160" s="98"/>
      <c r="D160" s="98"/>
      <c r="E160" s="98"/>
      <c r="F160" s="98"/>
      <c r="G160" s="98"/>
    </row>
    <row r="161" spans="2:7">
      <c r="B161" s="617" t="s">
        <v>253</v>
      </c>
      <c r="C161" s="618">
        <f>SUM(C162:C165)</f>
        <v>0</v>
      </c>
      <c r="D161" s="618">
        <f>SUM(D162:D165)</f>
        <v>0</v>
      </c>
      <c r="E161" s="618">
        <f>SUM(E162:E165)</f>
        <v>0</v>
      </c>
      <c r="F161" s="618">
        <f>SUM(F162:F165)</f>
        <v>0</v>
      </c>
      <c r="G161" s="618">
        <f>SUM(G162:G165)</f>
        <v>0</v>
      </c>
    </row>
    <row r="162" spans="2:7">
      <c r="B162" s="619" t="s">
        <v>254</v>
      </c>
      <c r="C162" s="98"/>
      <c r="D162" s="98"/>
      <c r="E162" s="98"/>
      <c r="F162" s="98"/>
      <c r="G162" s="98"/>
    </row>
    <row r="163" spans="2:7">
      <c r="B163" s="619" t="s">
        <v>255</v>
      </c>
      <c r="C163" s="98"/>
      <c r="D163" s="98"/>
      <c r="E163" s="98"/>
      <c r="F163" s="98"/>
      <c r="G163" s="98"/>
    </row>
    <row r="164" spans="2:7" ht="22.5">
      <c r="B164" s="625" t="s">
        <v>256</v>
      </c>
      <c r="C164" s="98"/>
      <c r="D164" s="98"/>
      <c r="E164" s="98"/>
      <c r="F164" s="98"/>
      <c r="G164" s="98"/>
    </row>
    <row r="165" spans="2:7">
      <c r="B165" s="619" t="s">
        <v>257</v>
      </c>
      <c r="C165" s="98"/>
      <c r="D165" s="98"/>
      <c r="E165" s="98"/>
      <c r="F165" s="98"/>
      <c r="G165" s="98"/>
    </row>
    <row r="166" spans="2:7">
      <c r="B166" s="617" t="s">
        <v>258</v>
      </c>
      <c r="C166" s="618">
        <f>C167-C168+C169+C170+C171</f>
        <v>0</v>
      </c>
      <c r="D166" s="618">
        <f>D167-D168+D169+D170+D171</f>
        <v>0</v>
      </c>
      <c r="E166" s="618">
        <f>E167-E168+E169+E170+E171</f>
        <v>0</v>
      </c>
      <c r="F166" s="618">
        <f>F167-F168+F169+F170+F171</f>
        <v>0</v>
      </c>
      <c r="G166" s="618">
        <f>G167-G168+G169+G170+G171</f>
        <v>0</v>
      </c>
    </row>
    <row r="167" spans="2:7">
      <c r="B167" s="619" t="s">
        <v>259</v>
      </c>
      <c r="C167" s="98"/>
      <c r="D167" s="98"/>
      <c r="E167" s="98"/>
      <c r="F167" s="98"/>
      <c r="G167" s="98"/>
    </row>
    <row r="168" spans="2:7">
      <c r="B168" s="619" t="s">
        <v>260</v>
      </c>
      <c r="C168" s="98"/>
      <c r="D168" s="98"/>
      <c r="E168" s="98"/>
      <c r="F168" s="98"/>
      <c r="G168" s="98"/>
    </row>
    <row r="169" spans="2:7">
      <c r="B169" s="619" t="s">
        <v>261</v>
      </c>
      <c r="C169" s="98"/>
      <c r="D169" s="98"/>
      <c r="E169" s="98"/>
      <c r="F169" s="98"/>
      <c r="G169" s="98"/>
    </row>
    <row r="170" spans="2:7">
      <c r="B170" s="619" t="s">
        <v>262</v>
      </c>
      <c r="C170" s="98"/>
      <c r="D170" s="98"/>
      <c r="E170" s="98"/>
      <c r="F170" s="98"/>
      <c r="G170" s="98"/>
    </row>
    <row r="171" spans="2:7">
      <c r="B171" s="619" t="s">
        <v>263</v>
      </c>
      <c r="C171" s="98"/>
      <c r="D171" s="98"/>
      <c r="E171" s="98"/>
      <c r="F171" s="98"/>
      <c r="G171" s="98"/>
    </row>
    <row r="172" spans="2:7">
      <c r="B172" s="617" t="s">
        <v>264</v>
      </c>
      <c r="C172" s="618">
        <f>C173+C174</f>
        <v>0</v>
      </c>
      <c r="D172" s="618">
        <f>D173+D174</f>
        <v>0</v>
      </c>
      <c r="E172" s="618">
        <f>E173+E174</f>
        <v>0</v>
      </c>
      <c r="F172" s="618">
        <f>F173+F174</f>
        <v>0</v>
      </c>
      <c r="G172" s="618">
        <f>G173+G174</f>
        <v>0</v>
      </c>
    </row>
    <row r="173" spans="2:7">
      <c r="B173" s="619" t="s">
        <v>158</v>
      </c>
      <c r="C173" s="98"/>
      <c r="D173" s="98"/>
      <c r="E173" s="98"/>
      <c r="F173" s="98"/>
      <c r="G173" s="98"/>
    </row>
    <row r="174" spans="2:7">
      <c r="B174" s="619" t="s">
        <v>265</v>
      </c>
      <c r="C174" s="98"/>
      <c r="D174" s="98"/>
      <c r="E174" s="98"/>
      <c r="F174" s="98"/>
      <c r="G174" s="98"/>
    </row>
    <row r="175" spans="2:7">
      <c r="B175" s="617" t="s">
        <v>266</v>
      </c>
      <c r="C175" s="618">
        <f>SUM(C176:C180)</f>
        <v>0</v>
      </c>
      <c r="D175" s="618">
        <f>SUM(D176:D180)</f>
        <v>0</v>
      </c>
      <c r="E175" s="618">
        <f>SUM(E176:E180)</f>
        <v>0</v>
      </c>
      <c r="F175" s="618">
        <f>SUM(F176:F180)</f>
        <v>0</v>
      </c>
      <c r="G175" s="618">
        <f>SUM(G176:G180)</f>
        <v>0</v>
      </c>
    </row>
    <row r="176" spans="2:7">
      <c r="B176" s="619" t="s">
        <v>267</v>
      </c>
      <c r="C176" s="98"/>
      <c r="D176" s="98"/>
      <c r="E176" s="98"/>
      <c r="F176" s="98"/>
      <c r="G176" s="98"/>
    </row>
    <row r="177" spans="2:7">
      <c r="B177" s="619" t="s">
        <v>217</v>
      </c>
      <c r="C177" s="98"/>
      <c r="D177" s="98"/>
      <c r="E177" s="98"/>
      <c r="F177" s="98"/>
      <c r="G177" s="98"/>
    </row>
    <row r="178" spans="2:7">
      <c r="B178" s="619" t="s">
        <v>268</v>
      </c>
      <c r="C178" s="98"/>
      <c r="D178" s="98"/>
      <c r="E178" s="98"/>
      <c r="F178" s="98"/>
      <c r="G178" s="98"/>
    </row>
    <row r="179" spans="2:7">
      <c r="B179" s="619" t="s">
        <v>269</v>
      </c>
      <c r="C179" s="98"/>
      <c r="D179" s="98"/>
      <c r="E179" s="98"/>
      <c r="F179" s="98"/>
      <c r="G179" s="98"/>
    </row>
    <row r="180" spans="2:7">
      <c r="B180" s="619" t="s">
        <v>270</v>
      </c>
      <c r="C180" s="100"/>
      <c r="D180" s="100"/>
      <c r="E180" s="100"/>
      <c r="F180" s="100"/>
      <c r="G180" s="100"/>
    </row>
    <row r="181" spans="2:7">
      <c r="B181" s="1213" t="s">
        <v>225</v>
      </c>
      <c r="C181" s="467"/>
      <c r="D181" s="467"/>
      <c r="E181" s="467"/>
      <c r="F181" s="467"/>
      <c r="G181" s="467"/>
    </row>
    <row r="182" spans="2:7">
      <c r="B182" s="1212"/>
      <c r="C182" s="616">
        <v>41274</v>
      </c>
      <c r="D182" s="616">
        <v>41639</v>
      </c>
      <c r="E182" s="616">
        <v>42004</v>
      </c>
      <c r="F182" s="616">
        <v>42369</v>
      </c>
      <c r="G182" s="616">
        <v>42735</v>
      </c>
    </row>
    <row r="183" spans="2:7">
      <c r="B183" s="617" t="s">
        <v>271</v>
      </c>
      <c r="C183" s="618">
        <f>C184+C190+C196+C203+C206+C209+C212</f>
        <v>0</v>
      </c>
      <c r="D183" s="618">
        <f>D184+D190+D196+D203+D206+D209+D212</f>
        <v>0</v>
      </c>
      <c r="E183" s="618">
        <f>E184+E190+E196+E203+E206+E209+E212</f>
        <v>0</v>
      </c>
      <c r="F183" s="618">
        <f>F184+F190+F196+F203+F206+F209+F212</f>
        <v>0</v>
      </c>
      <c r="G183" s="618">
        <f>G184+G190+G196+G203+G206+G209+G212</f>
        <v>0</v>
      </c>
    </row>
    <row r="184" spans="2:7">
      <c r="B184" s="617" t="s">
        <v>227</v>
      </c>
      <c r="C184" s="618">
        <f>C185+C186+C187-C188+C189</f>
        <v>0</v>
      </c>
      <c r="D184" s="618">
        <f>D185+D186+D187-D188+D189</f>
        <v>0</v>
      </c>
      <c r="E184" s="618">
        <f>E185+E186+E187-E188+E189</f>
        <v>0</v>
      </c>
      <c r="F184" s="618">
        <f>F185+F186+F187-F188+F189</f>
        <v>0</v>
      </c>
      <c r="G184" s="618">
        <f>G185+G186+G187-G188+G189</f>
        <v>0</v>
      </c>
    </row>
    <row r="185" spans="2:7">
      <c r="B185" s="619" t="s">
        <v>228</v>
      </c>
      <c r="C185" s="98"/>
      <c r="D185" s="98"/>
      <c r="E185" s="98"/>
      <c r="F185" s="98"/>
      <c r="G185" s="98"/>
    </row>
    <row r="186" spans="2:7">
      <c r="B186" s="619" t="s">
        <v>272</v>
      </c>
      <c r="C186" s="98"/>
      <c r="D186" s="98"/>
      <c r="E186" s="98"/>
      <c r="F186" s="98"/>
      <c r="G186" s="98"/>
    </row>
    <row r="187" spans="2:7">
      <c r="B187" s="619" t="s">
        <v>273</v>
      </c>
      <c r="C187" s="98"/>
      <c r="D187" s="98"/>
      <c r="E187" s="98"/>
      <c r="F187" s="98"/>
      <c r="G187" s="98"/>
    </row>
    <row r="188" spans="2:7">
      <c r="B188" s="619" t="s">
        <v>274</v>
      </c>
      <c r="C188" s="98"/>
      <c r="D188" s="98"/>
      <c r="E188" s="98"/>
      <c r="F188" s="98"/>
      <c r="G188" s="98"/>
    </row>
    <row r="189" spans="2:7">
      <c r="B189" s="619" t="s">
        <v>275</v>
      </c>
      <c r="C189" s="98"/>
      <c r="D189" s="98"/>
      <c r="E189" s="98"/>
      <c r="F189" s="98"/>
      <c r="G189" s="98"/>
    </row>
    <row r="190" spans="2:7">
      <c r="B190" s="617" t="s">
        <v>235</v>
      </c>
      <c r="C190" s="618">
        <f>C191+C192-C193+C194+C195</f>
        <v>0</v>
      </c>
      <c r="D190" s="618">
        <f>D191+D192-D193+D194+D195</f>
        <v>0</v>
      </c>
      <c r="E190" s="618">
        <f>E191+E192-E193+E194+E195</f>
        <v>0</v>
      </c>
      <c r="F190" s="618">
        <f>F191+F192-F193+F194+F195</f>
        <v>0</v>
      </c>
      <c r="G190" s="618">
        <f>G191+G192-G193+G194+G195</f>
        <v>0</v>
      </c>
    </row>
    <row r="191" spans="2:7">
      <c r="B191" s="619" t="s">
        <v>236</v>
      </c>
      <c r="C191" s="98"/>
      <c r="D191" s="98"/>
      <c r="E191" s="98"/>
      <c r="F191" s="98"/>
      <c r="G191" s="98"/>
    </row>
    <row r="192" spans="2:7">
      <c r="B192" s="619" t="s">
        <v>237</v>
      </c>
      <c r="C192" s="98"/>
      <c r="D192" s="98"/>
      <c r="E192" s="98"/>
      <c r="F192" s="98"/>
      <c r="G192" s="98"/>
    </row>
    <row r="193" spans="2:7">
      <c r="B193" s="619" t="s">
        <v>238</v>
      </c>
      <c r="C193" s="98"/>
      <c r="D193" s="98"/>
      <c r="E193" s="98"/>
      <c r="F193" s="98"/>
      <c r="G193" s="98"/>
    </row>
    <row r="194" spans="2:7">
      <c r="B194" s="619" t="s">
        <v>239</v>
      </c>
      <c r="C194" s="98"/>
      <c r="D194" s="98"/>
      <c r="E194" s="98"/>
      <c r="F194" s="98"/>
      <c r="G194" s="98"/>
    </row>
    <row r="195" spans="2:7">
      <c r="B195" s="619" t="s">
        <v>240</v>
      </c>
      <c r="C195" s="98"/>
      <c r="D195" s="98"/>
      <c r="E195" s="98"/>
      <c r="F195" s="98"/>
      <c r="G195" s="98"/>
    </row>
    <row r="196" spans="2:7">
      <c r="B196" s="617" t="s">
        <v>241</v>
      </c>
      <c r="C196" s="618">
        <f>C197+C198+C199+C200-C201+C202</f>
        <v>0</v>
      </c>
      <c r="D196" s="618">
        <f>D197+D198+D199+D200-D201+D202</f>
        <v>0</v>
      </c>
      <c r="E196" s="618">
        <f>E197+E198+E199+E200-E201+E202</f>
        <v>0</v>
      </c>
      <c r="F196" s="618">
        <f>F197+F198+F199+F200-F201+F202</f>
        <v>0</v>
      </c>
      <c r="G196" s="618">
        <f>G197+G198+G199+G200-G201+G202</f>
        <v>0</v>
      </c>
    </row>
    <row r="197" spans="2:7">
      <c r="B197" s="619" t="s">
        <v>242</v>
      </c>
      <c r="C197" s="98"/>
      <c r="D197" s="98"/>
      <c r="E197" s="98"/>
      <c r="F197" s="98"/>
      <c r="G197" s="98"/>
    </row>
    <row r="198" spans="2:7">
      <c r="B198" s="619" t="s">
        <v>243</v>
      </c>
      <c r="C198" s="98"/>
      <c r="D198" s="98"/>
      <c r="E198" s="98"/>
      <c r="F198" s="98"/>
      <c r="G198" s="98"/>
    </row>
    <row r="199" spans="2:7">
      <c r="B199" s="619" t="s">
        <v>244</v>
      </c>
      <c r="C199" s="98"/>
      <c r="D199" s="98"/>
      <c r="E199" s="98"/>
      <c r="F199" s="98"/>
      <c r="G199" s="98"/>
    </row>
    <row r="200" spans="2:7">
      <c r="B200" s="619" t="s">
        <v>276</v>
      </c>
      <c r="C200" s="98"/>
      <c r="D200" s="98"/>
      <c r="E200" s="98"/>
      <c r="F200" s="98"/>
      <c r="G200" s="98"/>
    </row>
    <row r="201" spans="2:7">
      <c r="B201" s="619" t="s">
        <v>277</v>
      </c>
      <c r="C201" s="98"/>
      <c r="D201" s="98"/>
      <c r="E201" s="98"/>
      <c r="F201" s="98"/>
      <c r="G201" s="98"/>
    </row>
    <row r="202" spans="2:7">
      <c r="B202" s="619" t="s">
        <v>278</v>
      </c>
      <c r="C202" s="98"/>
      <c r="D202" s="98"/>
      <c r="E202" s="98"/>
      <c r="F202" s="98"/>
      <c r="G202" s="98"/>
    </row>
    <row r="203" spans="2:7">
      <c r="B203" s="617" t="s">
        <v>248</v>
      </c>
      <c r="C203" s="618">
        <f>C204+C205</f>
        <v>0</v>
      </c>
      <c r="D203" s="618">
        <f>D204+D205</f>
        <v>0</v>
      </c>
      <c r="E203" s="618">
        <f>E204+E205</f>
        <v>0</v>
      </c>
      <c r="F203" s="618">
        <f>F204+F205</f>
        <v>0</v>
      </c>
      <c r="G203" s="618">
        <f>G204+G205</f>
        <v>0</v>
      </c>
    </row>
    <row r="204" spans="2:7">
      <c r="B204" s="619" t="s">
        <v>249</v>
      </c>
      <c r="C204" s="98"/>
      <c r="D204" s="98"/>
      <c r="E204" s="98"/>
      <c r="F204" s="98"/>
      <c r="G204" s="98"/>
    </row>
    <row r="205" spans="2:7">
      <c r="B205" s="619" t="s">
        <v>250</v>
      </c>
      <c r="C205" s="98"/>
      <c r="D205" s="98"/>
      <c r="E205" s="98"/>
      <c r="F205" s="98"/>
      <c r="G205" s="98"/>
    </row>
    <row r="206" spans="2:7">
      <c r="B206" s="617" t="s">
        <v>279</v>
      </c>
      <c r="C206" s="618">
        <f>C207+C208</f>
        <v>0</v>
      </c>
      <c r="D206" s="618">
        <f>D207+D208</f>
        <v>0</v>
      </c>
      <c r="E206" s="618">
        <f>E207+E208</f>
        <v>0</v>
      </c>
      <c r="F206" s="618">
        <f>F207+F208</f>
        <v>0</v>
      </c>
      <c r="G206" s="618">
        <f>G207+G208</f>
        <v>0</v>
      </c>
    </row>
    <row r="207" spans="2:7">
      <c r="B207" s="619" t="s">
        <v>280</v>
      </c>
      <c r="C207" s="98"/>
      <c r="D207" s="98"/>
      <c r="E207" s="98"/>
      <c r="F207" s="98"/>
      <c r="G207" s="98"/>
    </row>
    <row r="208" spans="2:7">
      <c r="B208" s="619" t="s">
        <v>281</v>
      </c>
      <c r="C208" s="98"/>
      <c r="D208" s="98"/>
      <c r="E208" s="98"/>
      <c r="F208" s="98"/>
      <c r="G208" s="98"/>
    </row>
    <row r="209" spans="2:7">
      <c r="B209" s="617" t="s">
        <v>282</v>
      </c>
      <c r="C209" s="618">
        <f>C210+C211</f>
        <v>0</v>
      </c>
      <c r="D209" s="618">
        <f>D210+D211</f>
        <v>0</v>
      </c>
      <c r="E209" s="618">
        <f>E210+E211</f>
        <v>0</v>
      </c>
      <c r="F209" s="618">
        <f>F210+F211</f>
        <v>0</v>
      </c>
      <c r="G209" s="618">
        <f>G210+G211</f>
        <v>0</v>
      </c>
    </row>
    <row r="210" spans="2:7">
      <c r="B210" s="619" t="s">
        <v>283</v>
      </c>
      <c r="C210" s="98"/>
      <c r="D210" s="98"/>
      <c r="E210" s="98"/>
      <c r="F210" s="98"/>
      <c r="G210" s="98"/>
    </row>
    <row r="211" spans="2:7">
      <c r="B211" s="619" t="s">
        <v>265</v>
      </c>
      <c r="C211" s="98"/>
      <c r="D211" s="98"/>
      <c r="E211" s="98"/>
      <c r="F211" s="98"/>
      <c r="G211" s="98"/>
    </row>
    <row r="212" spans="2:7">
      <c r="B212" s="617" t="s">
        <v>284</v>
      </c>
      <c r="C212" s="618">
        <f>C213+C214+C215</f>
        <v>0</v>
      </c>
      <c r="D212" s="618">
        <f>D213+D214+D215</f>
        <v>0</v>
      </c>
      <c r="E212" s="618">
        <f>E213+E214+E215</f>
        <v>0</v>
      </c>
      <c r="F212" s="618">
        <f>F213+F214+F215</f>
        <v>0</v>
      </c>
      <c r="G212" s="618">
        <f>G213+G214+G215</f>
        <v>0</v>
      </c>
    </row>
    <row r="213" spans="2:7">
      <c r="B213" s="619" t="s">
        <v>285</v>
      </c>
      <c r="C213" s="98"/>
      <c r="D213" s="98"/>
      <c r="E213" s="98"/>
      <c r="F213" s="98"/>
      <c r="G213" s="98"/>
    </row>
    <row r="214" spans="2:7">
      <c r="B214" s="619" t="s">
        <v>286</v>
      </c>
      <c r="C214" s="98"/>
      <c r="D214" s="98"/>
      <c r="E214" s="98"/>
      <c r="F214" s="98"/>
      <c r="G214" s="98"/>
    </row>
    <row r="215" spans="2:7">
      <c r="B215" s="619" t="s">
        <v>287</v>
      </c>
      <c r="C215" s="98"/>
      <c r="D215" s="98"/>
      <c r="E215" s="98"/>
      <c r="F215" s="98"/>
      <c r="G215" s="98"/>
    </row>
    <row r="216" spans="2:7">
      <c r="B216" s="622"/>
      <c r="C216" s="98"/>
      <c r="D216" s="98"/>
      <c r="E216" s="98"/>
      <c r="F216" s="98"/>
      <c r="G216" s="98"/>
    </row>
    <row r="217" spans="2:7">
      <c r="B217" s="617" t="s">
        <v>288</v>
      </c>
      <c r="C217" s="618">
        <f>C218+C221+C227+C233-C235+C238-C239</f>
        <v>0</v>
      </c>
      <c r="D217" s="618">
        <f>D218+D221+D227+D233-D235+D238-D239</f>
        <v>0</v>
      </c>
      <c r="E217" s="618">
        <f>E218+E221+E227+E233-E235+E238-E239</f>
        <v>0</v>
      </c>
      <c r="F217" s="618">
        <f>F218+F221+F227+F233-F235+F238-F239</f>
        <v>0</v>
      </c>
      <c r="G217" s="618">
        <f>G218+G221+G227+G233-G235+G238-G239</f>
        <v>0</v>
      </c>
    </row>
    <row r="218" spans="2:7">
      <c r="B218" s="617" t="s">
        <v>289</v>
      </c>
      <c r="C218" s="618">
        <f>C219-C220</f>
        <v>0</v>
      </c>
      <c r="D218" s="618">
        <f>D219-D220</f>
        <v>0</v>
      </c>
      <c r="E218" s="618">
        <f>E219-E220</f>
        <v>0</v>
      </c>
      <c r="F218" s="618">
        <f>F219-F220</f>
        <v>0</v>
      </c>
      <c r="G218" s="618">
        <f>G219-G220</f>
        <v>0</v>
      </c>
    </row>
    <row r="219" spans="2:7">
      <c r="B219" s="619" t="s">
        <v>290</v>
      </c>
      <c r="C219" s="98"/>
      <c r="D219" s="98"/>
      <c r="E219" s="98"/>
      <c r="F219" s="98"/>
      <c r="G219" s="98"/>
    </row>
    <row r="220" spans="2:7">
      <c r="B220" s="619" t="s">
        <v>291</v>
      </c>
      <c r="C220" s="98"/>
      <c r="D220" s="98"/>
      <c r="E220" s="98"/>
      <c r="F220" s="98"/>
      <c r="G220" s="98"/>
    </row>
    <row r="221" spans="2:7">
      <c r="B221" s="617" t="s">
        <v>292</v>
      </c>
      <c r="C221" s="618">
        <f>SUM(C222:C226)</f>
        <v>0</v>
      </c>
      <c r="D221" s="618">
        <f>SUM(D222:D226)</f>
        <v>0</v>
      </c>
      <c r="E221" s="618">
        <f>SUM(E222:E226)</f>
        <v>0</v>
      </c>
      <c r="F221" s="618">
        <f>SUM(F222:F226)</f>
        <v>0</v>
      </c>
      <c r="G221" s="618">
        <f>SUM(G222:G226)</f>
        <v>0</v>
      </c>
    </row>
    <row r="222" spans="2:7">
      <c r="B222" s="619" t="s">
        <v>293</v>
      </c>
      <c r="C222" s="98"/>
      <c r="D222" s="98"/>
      <c r="E222" s="98"/>
      <c r="F222" s="98"/>
      <c r="G222" s="98"/>
    </row>
    <row r="223" spans="2:7">
      <c r="B223" s="620" t="s">
        <v>294</v>
      </c>
      <c r="C223" s="98"/>
      <c r="D223" s="98"/>
      <c r="E223" s="98"/>
      <c r="F223" s="98"/>
      <c r="G223" s="98"/>
    </row>
    <row r="224" spans="2:7">
      <c r="B224" s="619" t="s">
        <v>295</v>
      </c>
      <c r="C224" s="98"/>
      <c r="D224" s="98"/>
      <c r="E224" s="98"/>
      <c r="F224" s="98"/>
      <c r="G224" s="98"/>
    </row>
    <row r="225" spans="2:7">
      <c r="B225" s="619" t="s">
        <v>296</v>
      </c>
      <c r="C225" s="98"/>
      <c r="D225" s="98"/>
      <c r="E225" s="98"/>
      <c r="F225" s="98"/>
      <c r="G225" s="98"/>
    </row>
    <row r="226" spans="2:7">
      <c r="B226" s="619" t="s">
        <v>297</v>
      </c>
      <c r="C226" s="98"/>
      <c r="D226" s="98"/>
      <c r="E226" s="98"/>
      <c r="F226" s="98"/>
      <c r="G226" s="98"/>
    </row>
    <row r="227" spans="2:7">
      <c r="B227" s="617" t="s">
        <v>298</v>
      </c>
      <c r="C227" s="618">
        <f>SUM(C228:C232)</f>
        <v>0</v>
      </c>
      <c r="D227" s="618">
        <f>SUM(D228:D232)</f>
        <v>0</v>
      </c>
      <c r="E227" s="618">
        <f>SUM(E228:E232)</f>
        <v>0</v>
      </c>
      <c r="F227" s="618">
        <f>SUM(F228:F232)</f>
        <v>0</v>
      </c>
      <c r="G227" s="618">
        <f>SUM(G228:G232)</f>
        <v>0</v>
      </c>
    </row>
    <row r="228" spans="2:7">
      <c r="B228" s="619" t="s">
        <v>299</v>
      </c>
      <c r="C228" s="98"/>
      <c r="D228" s="98"/>
      <c r="E228" s="98"/>
      <c r="F228" s="98"/>
      <c r="G228" s="98"/>
    </row>
    <row r="229" spans="2:7">
      <c r="B229" s="619" t="s">
        <v>300</v>
      </c>
      <c r="C229" s="98"/>
      <c r="D229" s="98"/>
      <c r="E229" s="98"/>
      <c r="F229" s="98"/>
      <c r="G229" s="98"/>
    </row>
    <row r="230" spans="2:7">
      <c r="B230" s="619" t="s">
        <v>301</v>
      </c>
      <c r="C230" s="98"/>
      <c r="D230" s="98"/>
      <c r="E230" s="98"/>
      <c r="F230" s="98"/>
      <c r="G230" s="98"/>
    </row>
    <row r="231" spans="2:7">
      <c r="B231" s="619" t="s">
        <v>302</v>
      </c>
      <c r="C231" s="98"/>
      <c r="D231" s="98"/>
      <c r="E231" s="98"/>
      <c r="F231" s="98"/>
      <c r="G231" s="98"/>
    </row>
    <row r="232" spans="2:7">
      <c r="B232" s="619" t="s">
        <v>303</v>
      </c>
      <c r="C232" s="98"/>
      <c r="D232" s="98"/>
      <c r="E232" s="98"/>
      <c r="F232" s="98"/>
      <c r="G232" s="98"/>
    </row>
    <row r="233" spans="2:7">
      <c r="B233" s="617" t="s">
        <v>304</v>
      </c>
      <c r="C233" s="618">
        <f>C234</f>
        <v>0</v>
      </c>
      <c r="D233" s="618">
        <f>D234</f>
        <v>0</v>
      </c>
      <c r="E233" s="618">
        <f>E234</f>
        <v>0</v>
      </c>
      <c r="F233" s="618">
        <f>F234</f>
        <v>0</v>
      </c>
      <c r="G233" s="618">
        <f>G234</f>
        <v>0</v>
      </c>
    </row>
    <row r="234" spans="2:7">
      <c r="B234" s="619" t="s">
        <v>305</v>
      </c>
      <c r="C234" s="98"/>
      <c r="D234" s="98"/>
      <c r="E234" s="98"/>
      <c r="F234" s="98"/>
      <c r="G234" s="98"/>
    </row>
    <row r="235" spans="2:7">
      <c r="B235" s="617" t="s">
        <v>306</v>
      </c>
      <c r="C235" s="618">
        <f>C236</f>
        <v>0</v>
      </c>
      <c r="D235" s="618">
        <f>D236</f>
        <v>0</v>
      </c>
      <c r="E235" s="618">
        <f>E236</f>
        <v>0</v>
      </c>
      <c r="F235" s="618">
        <f>F236</f>
        <v>0</v>
      </c>
      <c r="G235" s="618">
        <f>G236</f>
        <v>0</v>
      </c>
    </row>
    <row r="236" spans="2:7">
      <c r="B236" s="619" t="s">
        <v>307</v>
      </c>
      <c r="C236" s="98"/>
      <c r="D236" s="98"/>
      <c r="E236" s="98"/>
      <c r="F236" s="98"/>
      <c r="G236" s="98"/>
    </row>
    <row r="237" spans="2:7">
      <c r="B237" s="617" t="s">
        <v>308</v>
      </c>
      <c r="C237" s="618">
        <f>C238-C239</f>
        <v>0</v>
      </c>
      <c r="D237" s="618">
        <f>D238-D239</f>
        <v>0</v>
      </c>
      <c r="E237" s="618">
        <f>E238-E239</f>
        <v>0</v>
      </c>
      <c r="F237" s="618">
        <f>F238-F239</f>
        <v>0</v>
      </c>
      <c r="G237" s="618">
        <f>G238-G239</f>
        <v>0</v>
      </c>
    </row>
    <row r="238" spans="2:7">
      <c r="B238" s="619" t="s">
        <v>309</v>
      </c>
      <c r="C238" s="98"/>
      <c r="D238" s="98"/>
      <c r="E238" s="98"/>
      <c r="F238" s="98"/>
      <c r="G238" s="98"/>
    </row>
    <row r="239" spans="2:7">
      <c r="B239" s="619" t="s">
        <v>310</v>
      </c>
      <c r="C239" s="98"/>
      <c r="D239" s="98"/>
      <c r="E239" s="98"/>
      <c r="F239" s="98"/>
      <c r="G239" s="98"/>
    </row>
    <row r="240" spans="2:7">
      <c r="B240" s="622"/>
      <c r="C240" s="98"/>
      <c r="D240" s="98"/>
      <c r="E240" s="98"/>
      <c r="F240" s="98"/>
      <c r="G240" s="98"/>
    </row>
    <row r="241" spans="2:7">
      <c r="B241" s="623" t="s">
        <v>311</v>
      </c>
      <c r="C241" s="618">
        <f>C217+C183+C134</f>
        <v>0</v>
      </c>
      <c r="D241" s="618">
        <f>D217+D183+D134</f>
        <v>0</v>
      </c>
      <c r="E241" s="618">
        <f>E217+E183+E134</f>
        <v>0</v>
      </c>
      <c r="F241" s="618">
        <f>F217+F183+F134</f>
        <v>0</v>
      </c>
      <c r="G241" s="618">
        <f>G217+G183+G134</f>
        <v>0</v>
      </c>
    </row>
    <row r="242" spans="2:7">
      <c r="B242" s="623" t="s">
        <v>224</v>
      </c>
      <c r="C242" s="9"/>
      <c r="D242" s="9"/>
      <c r="E242" s="9"/>
      <c r="F242" s="9"/>
      <c r="G242" s="9"/>
    </row>
    <row r="243" spans="2:7" ht="7.9" customHeight="1">
      <c r="C243" s="10"/>
      <c r="D243" s="10"/>
      <c r="E243" s="10"/>
      <c r="F243" s="10"/>
    </row>
    <row r="244" spans="2:7">
      <c r="C244" s="10"/>
      <c r="D244" s="10"/>
      <c r="E244" s="10"/>
      <c r="F244" s="10"/>
    </row>
    <row r="245" spans="2:7">
      <c r="C245" s="10"/>
      <c r="D245" s="10"/>
      <c r="E245" s="10"/>
      <c r="F245" s="10"/>
    </row>
    <row r="290" spans="3:8">
      <c r="C290" s="10"/>
      <c r="D290" s="10"/>
      <c r="E290" s="10"/>
      <c r="F290" s="10"/>
      <c r="G290" s="10"/>
      <c r="H290" s="10"/>
    </row>
    <row r="291" spans="3:8">
      <c r="C291" s="10"/>
      <c r="D291" s="10"/>
      <c r="E291" s="10"/>
      <c r="F291" s="10"/>
      <c r="G291" s="10"/>
      <c r="H291" s="10"/>
    </row>
    <row r="292" spans="3:8">
      <c r="C292" s="10"/>
      <c r="D292" s="10"/>
      <c r="E292" s="10"/>
      <c r="F292" s="10"/>
      <c r="G292" s="10"/>
      <c r="H292" s="10"/>
    </row>
    <row r="293" spans="3:8">
      <c r="C293" s="10"/>
      <c r="D293" s="10"/>
      <c r="E293" s="10"/>
      <c r="F293" s="10"/>
      <c r="G293" s="10"/>
      <c r="H293" s="10"/>
    </row>
    <row r="294" spans="3:8">
      <c r="C294" s="10"/>
      <c r="D294" s="10"/>
      <c r="E294" s="10"/>
      <c r="F294" s="10"/>
      <c r="G294" s="10"/>
      <c r="H294" s="10"/>
    </row>
    <row r="295" spans="3:8">
      <c r="C295" s="10"/>
      <c r="D295" s="10"/>
      <c r="E295" s="10"/>
      <c r="F295" s="10"/>
      <c r="G295" s="10"/>
      <c r="H295" s="10"/>
    </row>
    <row r="296" spans="3:8">
      <c r="C296" s="10"/>
      <c r="D296" s="10"/>
      <c r="E296" s="10"/>
      <c r="F296" s="10"/>
      <c r="G296" s="10"/>
      <c r="H296" s="10"/>
    </row>
    <row r="297" spans="3:8">
      <c r="C297" s="10"/>
      <c r="D297" s="10"/>
      <c r="E297" s="10"/>
      <c r="F297" s="10"/>
      <c r="G297" s="10"/>
      <c r="H297" s="10"/>
    </row>
    <row r="298" spans="3:8">
      <c r="C298" s="10"/>
      <c r="D298" s="10"/>
      <c r="E298" s="10"/>
      <c r="F298" s="10"/>
      <c r="G298" s="10"/>
      <c r="H298" s="10"/>
    </row>
    <row r="299" spans="3:8">
      <c r="C299" s="10"/>
      <c r="D299" s="10"/>
      <c r="E299" s="10"/>
      <c r="F299" s="10"/>
      <c r="G299" s="10"/>
      <c r="H299" s="10"/>
    </row>
    <row r="300" spans="3:8">
      <c r="C300" s="10"/>
      <c r="D300" s="10"/>
      <c r="E300" s="10"/>
      <c r="F300" s="10"/>
      <c r="G300" s="10"/>
      <c r="H300" s="10"/>
    </row>
    <row r="301" spans="3:8">
      <c r="C301" s="10"/>
      <c r="D301" s="10"/>
      <c r="E301" s="10"/>
      <c r="F301" s="10"/>
      <c r="G301" s="10"/>
      <c r="H301" s="10"/>
    </row>
    <row r="302" spans="3:8">
      <c r="C302" s="10"/>
      <c r="D302" s="10"/>
      <c r="E302" s="10"/>
      <c r="F302" s="10"/>
      <c r="G302" s="10"/>
      <c r="H302" s="10"/>
    </row>
    <row r="303" spans="3:8">
      <c r="C303" s="10"/>
      <c r="D303" s="10"/>
      <c r="E303" s="10"/>
      <c r="F303" s="10"/>
      <c r="G303" s="10"/>
      <c r="H303" s="10"/>
    </row>
    <row r="304" spans="3:8">
      <c r="C304" s="10"/>
      <c r="D304" s="10"/>
      <c r="E304" s="10"/>
      <c r="F304" s="10"/>
      <c r="G304" s="10"/>
      <c r="H304" s="10"/>
    </row>
    <row r="305" spans="3:8">
      <c r="C305" s="10"/>
      <c r="D305" s="10"/>
      <c r="E305" s="10"/>
      <c r="F305" s="10"/>
      <c r="G305" s="10"/>
      <c r="H305" s="10"/>
    </row>
    <row r="306" spans="3:8">
      <c r="C306" s="10"/>
      <c r="D306" s="10"/>
      <c r="E306" s="10"/>
      <c r="F306" s="10"/>
      <c r="G306" s="10"/>
      <c r="H306" s="10"/>
    </row>
    <row r="307" spans="3:8">
      <c r="C307" s="10"/>
      <c r="D307" s="10"/>
      <c r="E307" s="10"/>
      <c r="F307" s="10"/>
      <c r="G307" s="10"/>
      <c r="H307" s="10"/>
    </row>
    <row r="308" spans="3:8">
      <c r="C308" s="10"/>
      <c r="D308" s="10"/>
      <c r="E308" s="10"/>
      <c r="F308" s="10"/>
      <c r="G308" s="10"/>
      <c r="H308" s="10"/>
    </row>
    <row r="309" spans="3:8">
      <c r="C309" s="10"/>
      <c r="D309" s="10"/>
      <c r="E309" s="10"/>
      <c r="F309" s="10"/>
      <c r="G309" s="10"/>
      <c r="H309" s="10"/>
    </row>
    <row r="310" spans="3:8">
      <c r="C310" s="10"/>
      <c r="D310" s="10"/>
      <c r="E310" s="10"/>
      <c r="F310" s="10"/>
      <c r="G310" s="10"/>
      <c r="H310" s="10"/>
    </row>
    <row r="311" spans="3:8">
      <c r="C311" s="10"/>
      <c r="D311" s="10"/>
      <c r="E311" s="10"/>
      <c r="F311" s="10"/>
      <c r="G311" s="10"/>
      <c r="H311" s="10"/>
    </row>
    <row r="312" spans="3:8">
      <c r="C312" s="10"/>
      <c r="D312" s="10"/>
      <c r="E312" s="10"/>
      <c r="F312" s="10"/>
      <c r="G312" s="10"/>
      <c r="H312" s="10"/>
    </row>
    <row r="313" spans="3:8">
      <c r="C313" s="10"/>
      <c r="D313" s="10"/>
      <c r="E313" s="10"/>
      <c r="F313" s="10"/>
      <c r="G313" s="10"/>
      <c r="H313" s="10"/>
    </row>
    <row r="314" spans="3:8">
      <c r="C314" s="10"/>
      <c r="D314" s="10"/>
      <c r="E314" s="10"/>
      <c r="F314" s="10"/>
      <c r="G314" s="10"/>
      <c r="H314" s="10"/>
    </row>
    <row r="315" spans="3:8">
      <c r="C315" s="10"/>
      <c r="D315" s="10"/>
      <c r="E315" s="10"/>
      <c r="F315" s="10"/>
      <c r="G315" s="10"/>
      <c r="H315" s="10"/>
    </row>
    <row r="316" spans="3:8">
      <c r="C316" s="10"/>
      <c r="D316" s="10"/>
      <c r="E316" s="10"/>
      <c r="F316" s="10"/>
      <c r="G316" s="10"/>
      <c r="H316" s="10"/>
    </row>
    <row r="317" spans="3:8">
      <c r="C317" s="10"/>
      <c r="D317" s="10"/>
      <c r="E317" s="10"/>
      <c r="F317" s="10"/>
      <c r="G317" s="10"/>
      <c r="H317" s="10"/>
    </row>
    <row r="318" spans="3:8">
      <c r="C318" s="10"/>
      <c r="D318" s="10"/>
      <c r="E318" s="10"/>
      <c r="F318" s="10"/>
      <c r="G318" s="10"/>
      <c r="H318" s="10"/>
    </row>
    <row r="319" spans="3:8">
      <c r="C319" s="10"/>
      <c r="D319" s="10"/>
      <c r="E319" s="10"/>
      <c r="F319" s="10"/>
      <c r="G319" s="10"/>
      <c r="H319" s="10"/>
    </row>
    <row r="320" spans="3:8">
      <c r="C320" s="10"/>
      <c r="D320" s="10"/>
      <c r="E320" s="10"/>
      <c r="F320" s="10"/>
      <c r="G320" s="10"/>
      <c r="H320" s="10"/>
    </row>
    <row r="321" spans="3:8">
      <c r="C321" s="10"/>
      <c r="D321" s="10"/>
      <c r="E321" s="10"/>
      <c r="F321" s="10"/>
      <c r="G321" s="10"/>
      <c r="H321" s="10"/>
    </row>
    <row r="322" spans="3:8">
      <c r="C322" s="10"/>
      <c r="D322" s="10"/>
      <c r="E322" s="10"/>
      <c r="F322" s="10"/>
      <c r="G322" s="10"/>
      <c r="H322" s="10"/>
    </row>
    <row r="323" spans="3:8">
      <c r="C323" s="10"/>
      <c r="D323" s="10"/>
      <c r="E323" s="10"/>
      <c r="F323" s="10"/>
      <c r="G323" s="10"/>
      <c r="H323" s="10"/>
    </row>
    <row r="324" spans="3:8">
      <c r="C324" s="10"/>
      <c r="D324" s="10"/>
      <c r="E324" s="10"/>
      <c r="F324" s="10"/>
      <c r="G324" s="10"/>
      <c r="H324" s="10"/>
    </row>
    <row r="325" spans="3:8">
      <c r="C325" s="10"/>
      <c r="D325" s="10"/>
      <c r="E325" s="10"/>
      <c r="F325" s="10"/>
      <c r="G325" s="10"/>
      <c r="H325" s="10"/>
    </row>
    <row r="326" spans="3:8">
      <c r="C326" s="10"/>
      <c r="D326" s="10"/>
      <c r="E326" s="10"/>
      <c r="F326" s="10"/>
      <c r="G326" s="10"/>
      <c r="H326" s="10"/>
    </row>
    <row r="327" spans="3:8">
      <c r="C327" s="10"/>
      <c r="D327" s="10"/>
      <c r="E327" s="10"/>
      <c r="F327" s="10"/>
      <c r="G327" s="10"/>
      <c r="H327" s="10"/>
    </row>
    <row r="328" spans="3:8">
      <c r="C328" s="10"/>
      <c r="D328" s="10"/>
      <c r="E328" s="10"/>
      <c r="F328" s="10"/>
      <c r="G328" s="10"/>
      <c r="H328" s="10"/>
    </row>
    <row r="329" spans="3:8">
      <c r="C329" s="10"/>
      <c r="D329" s="10"/>
      <c r="E329" s="10"/>
      <c r="F329" s="10"/>
      <c r="G329" s="10"/>
      <c r="H329" s="10"/>
    </row>
    <row r="330" spans="3:8">
      <c r="C330" s="10"/>
      <c r="D330" s="10"/>
      <c r="E330" s="10"/>
      <c r="F330" s="10"/>
      <c r="G330" s="10"/>
      <c r="H330" s="10"/>
    </row>
    <row r="331" spans="3:8">
      <c r="C331" s="10"/>
      <c r="D331" s="10"/>
      <c r="E331" s="10"/>
      <c r="F331" s="10"/>
      <c r="G331" s="10"/>
      <c r="H331" s="10"/>
    </row>
    <row r="332" spans="3:8">
      <c r="C332" s="10"/>
      <c r="D332" s="10"/>
      <c r="E332" s="10"/>
      <c r="F332" s="10"/>
      <c r="G332" s="10"/>
      <c r="H332" s="10"/>
    </row>
    <row r="333" spans="3:8">
      <c r="C333" s="10"/>
      <c r="D333" s="10"/>
      <c r="E333" s="10"/>
      <c r="F333" s="10"/>
      <c r="G333" s="10"/>
      <c r="H333" s="10"/>
    </row>
    <row r="334" spans="3:8">
      <c r="C334" s="10"/>
      <c r="D334" s="10"/>
      <c r="E334" s="10"/>
      <c r="F334" s="10"/>
      <c r="G334" s="10"/>
      <c r="H334" s="10"/>
    </row>
    <row r="335" spans="3:8">
      <c r="C335" s="10"/>
      <c r="D335" s="10"/>
      <c r="E335" s="10"/>
      <c r="F335" s="10"/>
      <c r="G335" s="10"/>
      <c r="H335" s="10"/>
    </row>
    <row r="336" spans="3:8">
      <c r="C336" s="10"/>
      <c r="D336" s="10"/>
      <c r="E336" s="10"/>
      <c r="F336" s="10"/>
      <c r="G336" s="10"/>
      <c r="H336" s="10"/>
    </row>
    <row r="337" spans="3:8">
      <c r="C337" s="10"/>
      <c r="D337" s="10"/>
      <c r="E337" s="10"/>
      <c r="F337" s="10"/>
      <c r="G337" s="10"/>
      <c r="H337" s="10"/>
    </row>
    <row r="338" spans="3:8">
      <c r="C338" s="10"/>
      <c r="D338" s="10"/>
      <c r="E338" s="10"/>
      <c r="F338" s="10"/>
      <c r="G338" s="10"/>
      <c r="H338" s="10"/>
    </row>
    <row r="339" spans="3:8">
      <c r="C339" s="10"/>
      <c r="D339" s="10"/>
      <c r="E339" s="10"/>
      <c r="F339" s="10"/>
      <c r="G339" s="10"/>
      <c r="H339" s="10"/>
    </row>
    <row r="340" spans="3:8">
      <c r="C340" s="10"/>
      <c r="D340" s="10"/>
      <c r="E340" s="10"/>
      <c r="F340" s="10"/>
      <c r="G340" s="10"/>
      <c r="H340" s="10"/>
    </row>
    <row r="341" spans="3:8">
      <c r="C341" s="10"/>
      <c r="D341" s="10"/>
      <c r="E341" s="10"/>
      <c r="F341" s="10"/>
      <c r="G341" s="10"/>
      <c r="H341" s="10"/>
    </row>
    <row r="342" spans="3:8">
      <c r="C342" s="10"/>
      <c r="D342" s="10"/>
      <c r="E342" s="10"/>
      <c r="F342" s="10"/>
      <c r="G342" s="10"/>
      <c r="H342" s="10"/>
    </row>
    <row r="343" spans="3:8">
      <c r="C343" s="10"/>
      <c r="D343" s="10"/>
      <c r="E343" s="10"/>
      <c r="F343" s="10"/>
      <c r="G343" s="10"/>
      <c r="H343" s="10"/>
    </row>
    <row r="344" spans="3:8">
      <c r="C344" s="10"/>
      <c r="D344" s="10"/>
      <c r="E344" s="10"/>
      <c r="F344" s="10"/>
      <c r="G344" s="10"/>
      <c r="H344" s="10"/>
    </row>
    <row r="345" spans="3:8">
      <c r="C345" s="10"/>
      <c r="D345" s="10"/>
      <c r="E345" s="10"/>
      <c r="F345" s="10"/>
      <c r="G345" s="10"/>
      <c r="H345" s="10"/>
    </row>
    <row r="346" spans="3:8">
      <c r="C346" s="10"/>
      <c r="D346" s="10"/>
      <c r="E346" s="10"/>
      <c r="F346" s="10"/>
      <c r="G346" s="10"/>
      <c r="H346" s="10"/>
    </row>
    <row r="347" spans="3:8">
      <c r="C347" s="10"/>
      <c r="D347" s="10"/>
      <c r="E347" s="10"/>
      <c r="F347" s="10"/>
      <c r="G347" s="10"/>
      <c r="H347" s="10"/>
    </row>
    <row r="348" spans="3:8">
      <c r="C348" s="10"/>
      <c r="D348" s="10"/>
      <c r="E348" s="10"/>
      <c r="F348" s="10"/>
      <c r="G348" s="10"/>
      <c r="H348" s="10"/>
    </row>
    <row r="349" spans="3:8">
      <c r="C349" s="10"/>
      <c r="D349" s="10"/>
      <c r="E349" s="10"/>
      <c r="F349" s="10"/>
      <c r="G349" s="10"/>
      <c r="H349" s="10"/>
    </row>
    <row r="350" spans="3:8">
      <c r="C350" s="10"/>
      <c r="D350" s="10"/>
      <c r="E350" s="10"/>
      <c r="F350" s="10"/>
      <c r="G350" s="10"/>
      <c r="H350" s="10"/>
    </row>
    <row r="351" spans="3:8">
      <c r="C351" s="10"/>
      <c r="D351" s="10"/>
      <c r="E351" s="10"/>
      <c r="F351" s="10"/>
      <c r="G351" s="10"/>
      <c r="H351" s="10"/>
    </row>
    <row r="352" spans="3:8">
      <c r="C352" s="10"/>
      <c r="D352" s="10"/>
      <c r="E352" s="10"/>
      <c r="F352" s="10"/>
      <c r="G352" s="10"/>
      <c r="H352" s="10"/>
    </row>
    <row r="353" spans="3:8">
      <c r="C353" s="10"/>
      <c r="D353" s="10"/>
      <c r="E353" s="10"/>
      <c r="F353" s="10"/>
      <c r="G353" s="10"/>
      <c r="H353" s="10"/>
    </row>
    <row r="354" spans="3:8">
      <c r="C354" s="10"/>
      <c r="D354" s="10"/>
      <c r="E354" s="10"/>
      <c r="F354" s="10"/>
      <c r="G354" s="10"/>
      <c r="H354" s="10"/>
    </row>
    <row r="355" spans="3:8">
      <c r="C355" s="10"/>
      <c r="D355" s="10"/>
      <c r="E355" s="10"/>
      <c r="F355" s="10"/>
      <c r="G355" s="10"/>
      <c r="H355" s="10"/>
    </row>
    <row r="356" spans="3:8">
      <c r="C356" s="10"/>
      <c r="D356" s="10"/>
      <c r="E356" s="10"/>
      <c r="F356" s="10"/>
      <c r="G356" s="10"/>
      <c r="H356" s="10"/>
    </row>
    <row r="357" spans="3:8">
      <c r="C357" s="10"/>
      <c r="D357" s="10"/>
      <c r="E357" s="10"/>
      <c r="F357" s="10"/>
      <c r="G357" s="10"/>
      <c r="H357" s="10"/>
    </row>
    <row r="358" spans="3:8">
      <c r="C358" s="10"/>
      <c r="D358" s="10"/>
      <c r="E358" s="10"/>
      <c r="F358" s="10"/>
      <c r="G358" s="10"/>
      <c r="H358" s="10"/>
    </row>
    <row r="359" spans="3:8">
      <c r="C359" s="10"/>
      <c r="D359" s="10"/>
      <c r="E359" s="10"/>
      <c r="F359" s="10"/>
      <c r="G359" s="10"/>
      <c r="H359" s="10"/>
    </row>
    <row r="360" spans="3:8">
      <c r="C360" s="10"/>
      <c r="D360" s="10"/>
      <c r="E360" s="10"/>
      <c r="F360" s="10"/>
      <c r="G360" s="10"/>
      <c r="H360" s="10"/>
    </row>
    <row r="361" spans="3:8">
      <c r="C361" s="10"/>
      <c r="D361" s="10"/>
      <c r="E361" s="10"/>
      <c r="F361" s="10"/>
      <c r="G361" s="10"/>
      <c r="H361" s="10"/>
    </row>
    <row r="362" spans="3:8">
      <c r="C362" s="10"/>
      <c r="D362" s="10"/>
      <c r="E362" s="10"/>
      <c r="F362" s="10"/>
      <c r="G362" s="10"/>
      <c r="H362" s="10"/>
    </row>
    <row r="363" spans="3:8">
      <c r="C363" s="10"/>
      <c r="D363" s="10"/>
      <c r="E363" s="10"/>
      <c r="F363" s="10"/>
      <c r="G363" s="10"/>
      <c r="H363" s="10"/>
    </row>
    <row r="364" spans="3:8">
      <c r="C364" s="10"/>
      <c r="D364" s="10"/>
      <c r="E364" s="10"/>
      <c r="F364" s="10"/>
      <c r="G364" s="10"/>
      <c r="H364" s="10"/>
    </row>
    <row r="365" spans="3:8">
      <c r="C365" s="10"/>
      <c r="D365" s="10"/>
      <c r="E365" s="10"/>
      <c r="F365" s="10"/>
      <c r="G365" s="10"/>
      <c r="H365" s="10"/>
    </row>
    <row r="366" spans="3:8">
      <c r="C366" s="10"/>
      <c r="D366" s="10"/>
      <c r="E366" s="10"/>
      <c r="F366" s="10"/>
      <c r="G366" s="10"/>
      <c r="H366" s="10"/>
    </row>
    <row r="367" spans="3:8">
      <c r="C367" s="10"/>
      <c r="D367" s="10"/>
      <c r="E367" s="10"/>
      <c r="F367" s="10"/>
      <c r="G367" s="10"/>
      <c r="H367" s="10"/>
    </row>
    <row r="368" spans="3:8">
      <c r="C368" s="10"/>
      <c r="D368" s="10"/>
      <c r="E368" s="10"/>
      <c r="F368" s="10"/>
      <c r="G368" s="10"/>
      <c r="H368" s="10"/>
    </row>
    <row r="369" spans="3:8">
      <c r="C369" s="10"/>
      <c r="D369" s="10"/>
      <c r="E369" s="10"/>
      <c r="F369" s="10"/>
      <c r="G369" s="10"/>
      <c r="H369" s="10"/>
    </row>
    <row r="370" spans="3:8">
      <c r="C370" s="10"/>
      <c r="D370" s="10"/>
      <c r="E370" s="10"/>
      <c r="F370" s="10"/>
      <c r="G370" s="10"/>
      <c r="H370" s="10"/>
    </row>
    <row r="371" spans="3:8">
      <c r="C371" s="10"/>
      <c r="D371" s="10"/>
      <c r="E371" s="10"/>
      <c r="F371" s="10"/>
      <c r="G371" s="10"/>
      <c r="H371" s="10"/>
    </row>
    <row r="372" spans="3:8">
      <c r="C372" s="10"/>
      <c r="D372" s="10"/>
      <c r="E372" s="10"/>
      <c r="F372" s="10"/>
      <c r="G372" s="10"/>
      <c r="H372" s="10"/>
    </row>
    <row r="373" spans="3:8">
      <c r="C373" s="10"/>
      <c r="D373" s="10"/>
      <c r="E373" s="10"/>
      <c r="F373" s="10"/>
      <c r="G373" s="10"/>
      <c r="H373" s="10"/>
    </row>
    <row r="374" spans="3:8">
      <c r="C374" s="10"/>
      <c r="D374" s="10"/>
      <c r="E374" s="10"/>
      <c r="F374" s="10"/>
      <c r="G374" s="10"/>
      <c r="H374" s="10"/>
    </row>
    <row r="375" spans="3:8">
      <c r="C375" s="10"/>
      <c r="D375" s="10"/>
      <c r="E375" s="10"/>
      <c r="F375" s="10"/>
      <c r="G375" s="10"/>
      <c r="H375" s="10"/>
    </row>
    <row r="376" spans="3:8">
      <c r="C376" s="10"/>
      <c r="D376" s="10"/>
      <c r="E376" s="10"/>
      <c r="F376" s="10"/>
      <c r="G376" s="10"/>
      <c r="H376" s="10"/>
    </row>
    <row r="377" spans="3:8">
      <c r="C377" s="10"/>
      <c r="D377" s="10"/>
      <c r="E377" s="10"/>
      <c r="F377" s="10"/>
      <c r="G377" s="10"/>
      <c r="H377" s="10"/>
    </row>
    <row r="378" spans="3:8">
      <c r="C378" s="10"/>
      <c r="D378" s="10"/>
      <c r="E378" s="10"/>
      <c r="F378" s="10"/>
      <c r="G378" s="10"/>
      <c r="H378" s="10"/>
    </row>
    <row r="379" spans="3:8">
      <c r="C379" s="10"/>
      <c r="D379" s="10"/>
      <c r="E379" s="10"/>
      <c r="F379" s="10"/>
      <c r="G379" s="10"/>
      <c r="H379" s="10"/>
    </row>
    <row r="380" spans="3:8">
      <c r="C380" s="10"/>
      <c r="D380" s="10"/>
      <c r="E380" s="10"/>
      <c r="F380" s="10"/>
      <c r="G380" s="10"/>
      <c r="H380" s="10"/>
    </row>
    <row r="381" spans="3:8">
      <c r="C381" s="10"/>
      <c r="D381" s="10"/>
      <c r="E381" s="10"/>
      <c r="F381" s="10"/>
      <c r="G381" s="10"/>
      <c r="H381" s="10"/>
    </row>
    <row r="382" spans="3:8">
      <c r="C382" s="10"/>
      <c r="D382" s="10"/>
      <c r="E382" s="10"/>
      <c r="F382" s="10"/>
      <c r="G382" s="10"/>
      <c r="H382" s="10"/>
    </row>
    <row r="383" spans="3:8">
      <c r="C383" s="10"/>
      <c r="D383" s="10"/>
      <c r="E383" s="10"/>
      <c r="F383" s="10"/>
      <c r="G383" s="10"/>
      <c r="H383" s="10"/>
    </row>
    <row r="384" spans="3:8">
      <c r="C384" s="10"/>
      <c r="D384" s="10"/>
      <c r="E384" s="10"/>
      <c r="F384" s="10"/>
      <c r="G384" s="10"/>
      <c r="H384" s="10"/>
    </row>
    <row r="385" spans="3:8">
      <c r="C385" s="10"/>
      <c r="D385" s="10"/>
      <c r="E385" s="10"/>
      <c r="F385" s="10"/>
      <c r="G385" s="10"/>
      <c r="H385" s="10"/>
    </row>
    <row r="386" spans="3:8">
      <c r="C386" s="10"/>
      <c r="D386" s="10"/>
      <c r="E386" s="10"/>
      <c r="F386" s="10"/>
      <c r="G386" s="10"/>
      <c r="H386" s="10"/>
    </row>
    <row r="387" spans="3:8">
      <c r="C387" s="10"/>
      <c r="D387" s="10"/>
      <c r="E387" s="10"/>
      <c r="F387" s="10"/>
      <c r="G387" s="10"/>
      <c r="H387" s="10"/>
    </row>
    <row r="388" spans="3:8">
      <c r="C388" s="10"/>
      <c r="D388" s="10"/>
      <c r="E388" s="10"/>
      <c r="F388" s="10"/>
      <c r="G388" s="10"/>
      <c r="H388" s="10"/>
    </row>
    <row r="389" spans="3:8">
      <c r="C389" s="10"/>
      <c r="D389" s="10"/>
      <c r="E389" s="10"/>
      <c r="F389" s="10"/>
      <c r="G389" s="10"/>
      <c r="H389" s="10"/>
    </row>
    <row r="390" spans="3:8">
      <c r="C390" s="10"/>
      <c r="D390" s="10"/>
      <c r="E390" s="10"/>
      <c r="F390" s="10"/>
      <c r="G390" s="10"/>
      <c r="H390" s="10"/>
    </row>
    <row r="391" spans="3:8">
      <c r="C391" s="10"/>
      <c r="D391" s="10"/>
      <c r="E391" s="10"/>
      <c r="F391" s="10"/>
      <c r="G391" s="10"/>
      <c r="H391" s="10"/>
    </row>
    <row r="392" spans="3:8">
      <c r="C392" s="10"/>
      <c r="D392" s="10"/>
      <c r="E392" s="10"/>
      <c r="F392" s="10"/>
      <c r="G392" s="10"/>
      <c r="H392" s="10"/>
    </row>
    <row r="393" spans="3:8">
      <c r="C393" s="10"/>
      <c r="D393" s="10"/>
      <c r="E393" s="10"/>
      <c r="F393" s="10"/>
      <c r="G393" s="10"/>
      <c r="H393" s="10"/>
    </row>
    <row r="394" spans="3:8">
      <c r="C394" s="10"/>
      <c r="D394" s="10"/>
      <c r="E394" s="10"/>
      <c r="F394" s="10"/>
      <c r="G394" s="10"/>
      <c r="H394" s="10"/>
    </row>
    <row r="395" spans="3:8">
      <c r="C395" s="10"/>
      <c r="D395" s="10"/>
      <c r="E395" s="10"/>
      <c r="F395" s="10"/>
      <c r="G395" s="10"/>
      <c r="H395" s="10"/>
    </row>
    <row r="396" spans="3:8">
      <c r="C396" s="10"/>
      <c r="D396" s="10"/>
      <c r="E396" s="10"/>
      <c r="F396" s="10"/>
      <c r="G396" s="10"/>
      <c r="H396" s="10"/>
    </row>
    <row r="397" spans="3:8">
      <c r="C397" s="10"/>
      <c r="D397" s="10"/>
      <c r="E397" s="10"/>
      <c r="F397" s="10"/>
      <c r="G397" s="10"/>
      <c r="H397" s="10"/>
    </row>
    <row r="398" spans="3:8">
      <c r="C398" s="10"/>
      <c r="D398" s="10"/>
      <c r="E398" s="10"/>
      <c r="F398" s="10"/>
      <c r="G398" s="10"/>
      <c r="H398" s="10"/>
    </row>
    <row r="399" spans="3:8">
      <c r="C399" s="10"/>
      <c r="D399" s="10"/>
      <c r="E399" s="10"/>
      <c r="F399" s="10"/>
      <c r="G399" s="10"/>
      <c r="H399" s="10"/>
    </row>
    <row r="400" spans="3:8">
      <c r="C400" s="10"/>
      <c r="D400" s="10"/>
      <c r="E400" s="10"/>
      <c r="F400" s="10"/>
      <c r="G400" s="10"/>
      <c r="H400" s="10"/>
    </row>
    <row r="401" spans="3:8">
      <c r="C401" s="10"/>
      <c r="D401" s="10"/>
      <c r="E401" s="10"/>
      <c r="F401" s="10"/>
      <c r="G401" s="10"/>
      <c r="H401" s="10"/>
    </row>
    <row r="402" spans="3:8">
      <c r="C402" s="10"/>
      <c r="D402" s="10"/>
      <c r="E402" s="10"/>
      <c r="F402" s="10"/>
      <c r="G402" s="10"/>
      <c r="H402" s="10"/>
    </row>
    <row r="403" spans="3:8">
      <c r="C403" s="10"/>
      <c r="D403" s="10"/>
      <c r="E403" s="10"/>
      <c r="F403" s="10"/>
      <c r="G403" s="10"/>
      <c r="H403" s="10"/>
    </row>
    <row r="404" spans="3:8">
      <c r="C404" s="10"/>
      <c r="D404" s="10"/>
      <c r="E404" s="10"/>
      <c r="F404" s="10"/>
      <c r="G404" s="10"/>
      <c r="H404" s="10"/>
    </row>
    <row r="405" spans="3:8">
      <c r="C405" s="10"/>
      <c r="D405" s="10"/>
      <c r="E405" s="10"/>
      <c r="F405" s="10"/>
      <c r="G405" s="10"/>
      <c r="H405" s="10"/>
    </row>
    <row r="406" spans="3:8">
      <c r="C406" s="10"/>
      <c r="D406" s="10"/>
      <c r="E406" s="10"/>
      <c r="F406" s="10"/>
      <c r="G406" s="10"/>
      <c r="H406" s="10"/>
    </row>
    <row r="407" spans="3:8">
      <c r="C407" s="10"/>
      <c r="D407" s="10"/>
      <c r="E407" s="10"/>
      <c r="F407" s="10"/>
      <c r="G407" s="10"/>
      <c r="H407" s="10"/>
    </row>
    <row r="408" spans="3:8">
      <c r="C408" s="10"/>
      <c r="D408" s="10"/>
      <c r="E408" s="10"/>
      <c r="F408" s="10"/>
      <c r="G408" s="10"/>
      <c r="H408" s="10"/>
    </row>
    <row r="409" spans="3:8">
      <c r="C409" s="10"/>
      <c r="D409" s="10"/>
      <c r="E409" s="10"/>
      <c r="F409" s="10"/>
      <c r="G409" s="10"/>
      <c r="H409" s="10"/>
    </row>
    <row r="410" spans="3:8">
      <c r="C410" s="10"/>
      <c r="D410" s="10"/>
      <c r="E410" s="10"/>
      <c r="F410" s="10"/>
      <c r="G410" s="10"/>
      <c r="H410" s="10"/>
    </row>
    <row r="411" spans="3:8">
      <c r="C411" s="10"/>
      <c r="D411" s="10"/>
      <c r="E411" s="10"/>
      <c r="F411" s="10"/>
      <c r="G411" s="10"/>
      <c r="H411" s="10"/>
    </row>
    <row r="412" spans="3:8">
      <c r="C412" s="10"/>
      <c r="D412" s="10"/>
      <c r="E412" s="10"/>
      <c r="F412" s="10"/>
      <c r="G412" s="10"/>
      <c r="H412" s="10"/>
    </row>
    <row r="413" spans="3:8">
      <c r="C413" s="10"/>
      <c r="D413" s="10"/>
      <c r="E413" s="10"/>
      <c r="F413" s="10"/>
      <c r="G413" s="10"/>
      <c r="H413" s="10"/>
    </row>
    <row r="414" spans="3:8">
      <c r="C414" s="10"/>
      <c r="D414" s="10"/>
      <c r="E414" s="10"/>
      <c r="F414" s="10"/>
      <c r="G414" s="10"/>
      <c r="H414" s="10"/>
    </row>
    <row r="415" spans="3:8">
      <c r="C415" s="10"/>
      <c r="D415" s="10"/>
      <c r="E415" s="10"/>
      <c r="F415" s="10"/>
      <c r="G415" s="10"/>
      <c r="H415" s="10"/>
    </row>
    <row r="416" spans="3:8">
      <c r="C416" s="10"/>
      <c r="D416" s="10"/>
      <c r="E416" s="10"/>
      <c r="F416" s="10"/>
      <c r="G416" s="10"/>
      <c r="H416" s="10"/>
    </row>
    <row r="417" spans="3:8">
      <c r="C417" s="10"/>
      <c r="D417" s="10"/>
      <c r="E417" s="10"/>
      <c r="F417" s="10"/>
      <c r="G417" s="10"/>
      <c r="H417" s="10"/>
    </row>
    <row r="418" spans="3:8">
      <c r="C418" s="10"/>
      <c r="D418" s="10"/>
      <c r="E418" s="10"/>
      <c r="F418" s="10"/>
      <c r="G418" s="10"/>
      <c r="H418" s="10"/>
    </row>
    <row r="419" spans="3:8">
      <c r="C419" s="10"/>
      <c r="D419" s="10"/>
      <c r="E419" s="10"/>
      <c r="F419" s="10"/>
      <c r="G419" s="10"/>
      <c r="H419" s="10"/>
    </row>
    <row r="420" spans="3:8">
      <c r="C420" s="10"/>
      <c r="D420" s="10"/>
      <c r="E420" s="10"/>
      <c r="F420" s="10"/>
      <c r="G420" s="10"/>
      <c r="H420" s="10"/>
    </row>
    <row r="421" spans="3:8">
      <c r="C421" s="10"/>
      <c r="D421" s="10"/>
      <c r="E421" s="10"/>
      <c r="F421" s="10"/>
      <c r="G421" s="10"/>
      <c r="H421" s="10"/>
    </row>
    <row r="422" spans="3:8">
      <c r="C422" s="10"/>
      <c r="D422" s="10"/>
      <c r="E422" s="10"/>
      <c r="F422" s="10"/>
      <c r="G422" s="10"/>
      <c r="H422" s="10"/>
    </row>
    <row r="423" spans="3:8">
      <c r="C423" s="10"/>
      <c r="D423" s="10"/>
      <c r="E423" s="10"/>
      <c r="F423" s="10"/>
      <c r="G423" s="10"/>
      <c r="H423" s="10"/>
    </row>
    <row r="424" spans="3:8">
      <c r="C424" s="10"/>
      <c r="D424" s="10"/>
      <c r="E424" s="10"/>
      <c r="F424" s="10"/>
      <c r="G424" s="10"/>
      <c r="H424" s="10"/>
    </row>
    <row r="425" spans="3:8">
      <c r="C425" s="10"/>
      <c r="D425" s="10"/>
      <c r="E425" s="10"/>
      <c r="F425" s="10"/>
      <c r="G425" s="10"/>
      <c r="H425" s="10"/>
    </row>
    <row r="426" spans="3:8">
      <c r="C426" s="10"/>
      <c r="D426" s="10"/>
      <c r="E426" s="10"/>
      <c r="F426" s="10"/>
      <c r="G426" s="10"/>
      <c r="H426" s="10"/>
    </row>
    <row r="427" spans="3:8">
      <c r="C427" s="10"/>
      <c r="D427" s="10"/>
      <c r="E427" s="10"/>
      <c r="F427" s="10"/>
      <c r="G427" s="10"/>
      <c r="H427" s="10"/>
    </row>
    <row r="428" spans="3:8">
      <c r="C428" s="10"/>
      <c r="D428" s="10"/>
      <c r="E428" s="10"/>
      <c r="F428" s="10"/>
      <c r="G428" s="10"/>
      <c r="H428" s="10"/>
    </row>
    <row r="429" spans="3:8">
      <c r="C429" s="10"/>
      <c r="D429" s="10"/>
      <c r="E429" s="10"/>
      <c r="F429" s="10"/>
      <c r="G429" s="10"/>
      <c r="H429" s="10"/>
    </row>
    <row r="430" spans="3:8">
      <c r="C430" s="10"/>
      <c r="D430" s="10"/>
      <c r="E430" s="10"/>
      <c r="F430" s="10"/>
      <c r="G430" s="10"/>
      <c r="H430" s="10"/>
    </row>
    <row r="431" spans="3:8">
      <c r="C431" s="10"/>
      <c r="D431" s="10"/>
      <c r="E431" s="10"/>
      <c r="F431" s="10"/>
      <c r="G431" s="10"/>
      <c r="H431" s="10"/>
    </row>
    <row r="432" spans="3:8">
      <c r="C432" s="10"/>
      <c r="D432" s="10"/>
      <c r="E432" s="10"/>
      <c r="F432" s="10"/>
      <c r="G432" s="10"/>
      <c r="H432" s="10"/>
    </row>
    <row r="433" spans="3:8">
      <c r="C433" s="10"/>
      <c r="D433" s="10"/>
      <c r="E433" s="10"/>
      <c r="F433" s="10"/>
      <c r="G433" s="10"/>
      <c r="H433" s="10"/>
    </row>
    <row r="434" spans="3:8">
      <c r="C434" s="10"/>
      <c r="D434" s="10"/>
      <c r="E434" s="10"/>
      <c r="F434" s="10"/>
      <c r="G434" s="10"/>
      <c r="H434" s="10"/>
    </row>
    <row r="435" spans="3:8">
      <c r="C435" s="10"/>
      <c r="D435" s="10"/>
      <c r="E435" s="10"/>
      <c r="F435" s="10"/>
      <c r="G435" s="10"/>
      <c r="H435" s="10"/>
    </row>
    <row r="436" spans="3:8">
      <c r="C436" s="10"/>
      <c r="D436" s="10"/>
      <c r="E436" s="10"/>
      <c r="F436" s="10"/>
      <c r="G436" s="10"/>
      <c r="H436" s="10"/>
    </row>
    <row r="437" spans="3:8">
      <c r="C437" s="10"/>
      <c r="D437" s="10"/>
      <c r="E437" s="10"/>
      <c r="F437" s="10"/>
      <c r="G437" s="10"/>
      <c r="H437" s="10"/>
    </row>
    <row r="438" spans="3:8">
      <c r="C438" s="10"/>
      <c r="D438" s="10"/>
      <c r="E438" s="10"/>
      <c r="F438" s="10"/>
      <c r="G438" s="10"/>
      <c r="H438" s="10"/>
    </row>
    <row r="439" spans="3:8">
      <c r="C439" s="10"/>
      <c r="D439" s="10"/>
      <c r="E439" s="10"/>
      <c r="F439" s="10"/>
      <c r="G439" s="10"/>
      <c r="H439" s="10"/>
    </row>
    <row r="440" spans="3:8">
      <c r="C440" s="10"/>
      <c r="D440" s="10"/>
      <c r="E440" s="10"/>
      <c r="F440" s="10"/>
      <c r="G440" s="10"/>
      <c r="H440" s="10"/>
    </row>
    <row r="441" spans="3:8">
      <c r="C441" s="10"/>
      <c r="D441" s="10"/>
      <c r="E441" s="10"/>
      <c r="F441" s="10"/>
      <c r="G441" s="10"/>
      <c r="H441" s="10"/>
    </row>
    <row r="442" spans="3:8">
      <c r="C442" s="10"/>
      <c r="D442" s="10"/>
      <c r="E442" s="10"/>
      <c r="F442" s="10"/>
      <c r="G442" s="10"/>
      <c r="H442" s="10"/>
    </row>
    <row r="443" spans="3:8">
      <c r="C443" s="10"/>
      <c r="D443" s="10"/>
      <c r="E443" s="10"/>
      <c r="F443" s="10"/>
      <c r="G443" s="10"/>
      <c r="H443" s="10"/>
    </row>
    <row r="444" spans="3:8">
      <c r="C444" s="10"/>
      <c r="D444" s="10"/>
      <c r="E444" s="10"/>
      <c r="F444" s="10"/>
      <c r="G444" s="10"/>
      <c r="H444" s="10"/>
    </row>
    <row r="445" spans="3:8">
      <c r="C445" s="10"/>
      <c r="D445" s="10"/>
      <c r="E445" s="10"/>
      <c r="F445" s="10"/>
      <c r="G445" s="10"/>
      <c r="H445" s="10"/>
    </row>
    <row r="446" spans="3:8">
      <c r="C446" s="10"/>
      <c r="D446" s="10"/>
      <c r="E446" s="10"/>
      <c r="F446" s="10"/>
      <c r="G446" s="10"/>
      <c r="H446" s="10"/>
    </row>
    <row r="447" spans="3:8">
      <c r="C447" s="10"/>
      <c r="D447" s="10"/>
      <c r="E447" s="10"/>
      <c r="F447" s="10"/>
      <c r="G447" s="10"/>
      <c r="H447" s="10"/>
    </row>
    <row r="448" spans="3:8">
      <c r="C448" s="10"/>
      <c r="D448" s="10"/>
      <c r="E448" s="10"/>
      <c r="F448" s="10"/>
      <c r="G448" s="10"/>
      <c r="H448" s="10"/>
    </row>
    <row r="449" spans="3:8">
      <c r="C449" s="10"/>
      <c r="D449" s="10"/>
      <c r="E449" s="10"/>
      <c r="F449" s="10"/>
      <c r="G449" s="10"/>
      <c r="H449" s="10"/>
    </row>
    <row r="450" spans="3:8">
      <c r="C450" s="10"/>
      <c r="D450" s="10"/>
      <c r="E450" s="10"/>
      <c r="F450" s="10"/>
      <c r="G450" s="10"/>
      <c r="H450" s="10"/>
    </row>
    <row r="451" spans="3:8">
      <c r="C451" s="10"/>
      <c r="D451" s="10"/>
      <c r="E451" s="10"/>
      <c r="F451" s="10"/>
      <c r="G451" s="10"/>
      <c r="H451" s="10"/>
    </row>
    <row r="452" spans="3:8">
      <c r="C452" s="10"/>
      <c r="D452" s="10"/>
      <c r="E452" s="10"/>
      <c r="F452" s="10"/>
      <c r="G452" s="10"/>
      <c r="H452" s="10"/>
    </row>
    <row r="453" spans="3:8">
      <c r="C453" s="10"/>
      <c r="D453" s="10"/>
      <c r="E453" s="10"/>
      <c r="F453" s="10"/>
      <c r="G453" s="10"/>
      <c r="H453" s="10"/>
    </row>
    <row r="454" spans="3:8">
      <c r="C454" s="10"/>
      <c r="D454" s="10"/>
      <c r="E454" s="10"/>
      <c r="F454" s="10"/>
      <c r="G454" s="10"/>
      <c r="H454" s="10"/>
    </row>
    <row r="455" spans="3:8">
      <c r="C455" s="10"/>
      <c r="D455" s="10"/>
      <c r="E455" s="10"/>
      <c r="F455" s="10"/>
      <c r="G455" s="10"/>
      <c r="H455" s="10"/>
    </row>
    <row r="456" spans="3:8">
      <c r="C456" s="10"/>
      <c r="D456" s="10"/>
      <c r="E456" s="10"/>
      <c r="F456" s="10"/>
      <c r="G456" s="10"/>
      <c r="H456" s="10"/>
    </row>
    <row r="457" spans="3:8">
      <c r="C457" s="10"/>
      <c r="D457" s="10"/>
      <c r="E457" s="10"/>
      <c r="F457" s="10"/>
      <c r="G457" s="10"/>
      <c r="H457" s="10"/>
    </row>
    <row r="458" spans="3:8">
      <c r="C458" s="10"/>
      <c r="D458" s="10"/>
      <c r="E458" s="10"/>
      <c r="F458" s="10"/>
      <c r="G458" s="10"/>
      <c r="H458" s="10"/>
    </row>
    <row r="459" spans="3:8">
      <c r="C459" s="10"/>
      <c r="D459" s="10"/>
      <c r="E459" s="10"/>
      <c r="F459" s="10"/>
      <c r="G459" s="10"/>
      <c r="H459" s="10"/>
    </row>
    <row r="460" spans="3:8">
      <c r="C460" s="10"/>
      <c r="D460" s="10"/>
      <c r="E460" s="10"/>
      <c r="F460" s="10"/>
      <c r="G460" s="10"/>
      <c r="H460" s="10"/>
    </row>
    <row r="461" spans="3:8">
      <c r="C461" s="10"/>
      <c r="D461" s="10"/>
      <c r="E461" s="10"/>
      <c r="F461" s="10"/>
      <c r="G461" s="10"/>
      <c r="H461" s="10"/>
    </row>
    <row r="462" spans="3:8">
      <c r="C462" s="10"/>
      <c r="D462" s="10"/>
      <c r="E462" s="10"/>
      <c r="F462" s="10"/>
      <c r="G462" s="10"/>
      <c r="H462" s="10"/>
    </row>
    <row r="463" spans="3:8">
      <c r="C463" s="10"/>
      <c r="D463" s="10"/>
      <c r="E463" s="10"/>
      <c r="F463" s="10"/>
      <c r="G463" s="10"/>
      <c r="H463" s="10"/>
    </row>
    <row r="464" spans="3:8">
      <c r="C464" s="10"/>
      <c r="D464" s="10"/>
      <c r="E464" s="10"/>
      <c r="F464" s="10"/>
      <c r="G464" s="10"/>
      <c r="H464" s="10"/>
    </row>
    <row r="465" spans="3:8">
      <c r="C465" s="10"/>
      <c r="D465" s="10"/>
      <c r="E465" s="10"/>
      <c r="F465" s="10"/>
      <c r="G465" s="10"/>
      <c r="H465" s="10"/>
    </row>
    <row r="466" spans="3:8">
      <c r="C466" s="10"/>
      <c r="D466" s="10"/>
      <c r="E466" s="10"/>
      <c r="F466" s="10"/>
      <c r="G466" s="10"/>
      <c r="H466" s="10"/>
    </row>
    <row r="467" spans="3:8">
      <c r="C467" s="10"/>
      <c r="D467" s="10"/>
      <c r="E467" s="10"/>
      <c r="F467" s="10"/>
      <c r="G467" s="10"/>
      <c r="H467" s="10"/>
    </row>
    <row r="468" spans="3:8">
      <c r="C468" s="10"/>
      <c r="D468" s="10"/>
      <c r="E468" s="10"/>
      <c r="F468" s="10"/>
      <c r="G468" s="10"/>
      <c r="H468" s="10"/>
    </row>
    <row r="469" spans="3:8">
      <c r="C469" s="10"/>
      <c r="D469" s="10"/>
      <c r="E469" s="10"/>
      <c r="F469" s="10"/>
      <c r="G469" s="10"/>
      <c r="H469" s="10"/>
    </row>
    <row r="470" spans="3:8">
      <c r="C470" s="10"/>
      <c r="D470" s="10"/>
      <c r="E470" s="10"/>
      <c r="F470" s="10"/>
      <c r="G470" s="10"/>
      <c r="H470" s="10"/>
    </row>
    <row r="471" spans="3:8">
      <c r="C471" s="10"/>
      <c r="D471" s="10"/>
      <c r="E471" s="10"/>
      <c r="F471" s="10"/>
      <c r="G471" s="10"/>
      <c r="H471" s="10"/>
    </row>
    <row r="472" spans="3:8">
      <c r="C472" s="10"/>
      <c r="D472" s="10"/>
      <c r="E472" s="10"/>
      <c r="F472" s="10"/>
      <c r="G472" s="10"/>
      <c r="H472" s="10"/>
    </row>
    <row r="473" spans="3:8">
      <c r="C473" s="10"/>
      <c r="D473" s="10"/>
      <c r="E473" s="10"/>
      <c r="F473" s="10"/>
      <c r="G473" s="10"/>
      <c r="H473" s="10"/>
    </row>
    <row r="474" spans="3:8">
      <c r="C474" s="10"/>
      <c r="D474" s="10"/>
      <c r="E474" s="10"/>
      <c r="F474" s="10"/>
      <c r="G474" s="10"/>
      <c r="H474" s="10"/>
    </row>
    <row r="475" spans="3:8">
      <c r="C475" s="10"/>
      <c r="D475" s="10"/>
      <c r="E475" s="10"/>
      <c r="F475" s="10"/>
      <c r="G475" s="10"/>
      <c r="H475" s="10"/>
    </row>
    <row r="476" spans="3:8">
      <c r="C476" s="10"/>
      <c r="D476" s="10"/>
      <c r="E476" s="10"/>
      <c r="F476" s="10"/>
      <c r="G476" s="10"/>
      <c r="H476" s="10"/>
    </row>
    <row r="477" spans="3:8">
      <c r="C477" s="10"/>
      <c r="D477" s="10"/>
      <c r="E477" s="10"/>
      <c r="F477" s="10"/>
      <c r="G477" s="10"/>
      <c r="H477" s="10"/>
    </row>
    <row r="478" spans="3:8">
      <c r="C478" s="10"/>
      <c r="D478" s="10"/>
      <c r="E478" s="10"/>
      <c r="F478" s="10"/>
      <c r="G478" s="10"/>
      <c r="H478" s="10"/>
    </row>
    <row r="479" spans="3:8">
      <c r="C479" s="10"/>
      <c r="D479" s="10"/>
      <c r="E479" s="10"/>
      <c r="F479" s="10"/>
      <c r="G479" s="10"/>
      <c r="H479" s="10"/>
    </row>
    <row r="480" spans="3:8">
      <c r="C480" s="10"/>
      <c r="D480" s="10"/>
      <c r="E480" s="10"/>
      <c r="F480" s="10"/>
      <c r="G480" s="10"/>
      <c r="H480" s="10"/>
    </row>
    <row r="481" spans="3:8">
      <c r="C481" s="10"/>
      <c r="D481" s="10"/>
      <c r="E481" s="10"/>
      <c r="F481" s="10"/>
      <c r="G481" s="10"/>
      <c r="H481" s="10"/>
    </row>
    <row r="482" spans="3:8">
      <c r="C482" s="10"/>
      <c r="D482" s="10"/>
      <c r="E482" s="10"/>
      <c r="F482" s="10"/>
      <c r="G482" s="10"/>
      <c r="H482" s="10"/>
    </row>
    <row r="483" spans="3:8">
      <c r="C483" s="10"/>
      <c r="D483" s="10"/>
      <c r="E483" s="10"/>
      <c r="F483" s="10"/>
      <c r="G483" s="10"/>
      <c r="H483" s="10"/>
    </row>
    <row r="484" spans="3:8">
      <c r="C484" s="10"/>
      <c r="D484" s="10"/>
      <c r="E484" s="10"/>
      <c r="F484" s="10"/>
      <c r="G484" s="10"/>
      <c r="H484" s="10"/>
    </row>
    <row r="485" spans="3:8">
      <c r="C485" s="10"/>
      <c r="D485" s="10"/>
      <c r="E485" s="10"/>
      <c r="F485" s="10"/>
      <c r="G485" s="10"/>
      <c r="H485" s="10"/>
    </row>
    <row r="486" spans="3:8">
      <c r="C486" s="10"/>
      <c r="D486" s="10"/>
      <c r="E486" s="10"/>
      <c r="F486" s="10"/>
      <c r="G486" s="10"/>
      <c r="H486" s="10"/>
    </row>
    <row r="487" spans="3:8">
      <c r="C487" s="10"/>
      <c r="D487" s="10"/>
      <c r="E487" s="10"/>
      <c r="F487" s="10"/>
      <c r="G487" s="10"/>
      <c r="H487" s="10"/>
    </row>
    <row r="488" spans="3:8">
      <c r="C488" s="10"/>
      <c r="D488" s="10"/>
      <c r="E488" s="10"/>
      <c r="F488" s="10"/>
      <c r="G488" s="10"/>
      <c r="H488" s="10"/>
    </row>
    <row r="489" spans="3:8">
      <c r="C489" s="10"/>
      <c r="D489" s="10"/>
      <c r="E489" s="10"/>
      <c r="F489" s="10"/>
      <c r="G489" s="10"/>
      <c r="H489" s="10"/>
    </row>
    <row r="490" spans="3:8">
      <c r="C490" s="10"/>
      <c r="D490" s="10"/>
      <c r="E490" s="10"/>
      <c r="F490" s="10"/>
      <c r="G490" s="10"/>
      <c r="H490" s="10"/>
    </row>
    <row r="491" spans="3:8">
      <c r="C491" s="10"/>
      <c r="D491" s="10"/>
      <c r="E491" s="10"/>
      <c r="F491" s="10"/>
      <c r="G491" s="10"/>
      <c r="H491" s="10"/>
    </row>
    <row r="492" spans="3:8">
      <c r="C492" s="10"/>
      <c r="D492" s="10"/>
      <c r="E492" s="10"/>
      <c r="F492" s="10"/>
      <c r="G492" s="10"/>
      <c r="H492" s="10"/>
    </row>
    <row r="493" spans="3:8">
      <c r="C493" s="10"/>
      <c r="D493" s="10"/>
      <c r="E493" s="10"/>
      <c r="F493" s="10"/>
      <c r="G493" s="10"/>
      <c r="H493" s="10"/>
    </row>
    <row r="494" spans="3:8">
      <c r="C494" s="10"/>
      <c r="D494" s="10"/>
      <c r="E494" s="10"/>
      <c r="F494" s="10"/>
      <c r="G494" s="10"/>
      <c r="H494" s="10"/>
    </row>
    <row r="495" spans="3:8">
      <c r="C495" s="10"/>
      <c r="D495" s="10"/>
      <c r="E495" s="10"/>
      <c r="F495" s="10"/>
      <c r="G495" s="10"/>
      <c r="H495" s="10"/>
    </row>
    <row r="496" spans="3:8">
      <c r="C496" s="10"/>
      <c r="D496" s="10"/>
      <c r="E496" s="10"/>
      <c r="F496" s="10"/>
      <c r="G496" s="10"/>
      <c r="H496" s="10"/>
    </row>
    <row r="497" spans="3:8">
      <c r="C497" s="10"/>
      <c r="D497" s="10"/>
      <c r="E497" s="10"/>
      <c r="F497" s="10"/>
      <c r="G497" s="10"/>
      <c r="H497" s="10"/>
    </row>
    <row r="498" spans="3:8">
      <c r="C498" s="10"/>
      <c r="D498" s="10"/>
      <c r="E498" s="10"/>
      <c r="F498" s="10"/>
      <c r="G498" s="10"/>
      <c r="H498" s="10"/>
    </row>
    <row r="499" spans="3:8">
      <c r="C499" s="10"/>
      <c r="D499" s="10"/>
      <c r="E499" s="10"/>
      <c r="F499" s="10"/>
      <c r="G499" s="10"/>
      <c r="H499" s="10"/>
    </row>
    <row r="500" spans="3:8">
      <c r="C500" s="10"/>
      <c r="D500" s="10"/>
      <c r="E500" s="10"/>
      <c r="F500" s="10"/>
      <c r="G500" s="10"/>
      <c r="H500" s="10"/>
    </row>
    <row r="501" spans="3:8">
      <c r="C501" s="10"/>
      <c r="D501" s="10"/>
      <c r="E501" s="10"/>
      <c r="F501" s="10"/>
      <c r="G501" s="10"/>
      <c r="H501" s="10"/>
    </row>
    <row r="502" spans="3:8">
      <c r="C502" s="10"/>
      <c r="D502" s="10"/>
      <c r="E502" s="10"/>
      <c r="F502" s="10"/>
      <c r="G502" s="10"/>
      <c r="H502" s="10"/>
    </row>
    <row r="503" spans="3:8">
      <c r="C503" s="10"/>
      <c r="D503" s="10"/>
      <c r="E503" s="10"/>
      <c r="F503" s="10"/>
      <c r="G503" s="10"/>
      <c r="H503" s="10"/>
    </row>
    <row r="504" spans="3:8">
      <c r="C504" s="10"/>
      <c r="D504" s="10"/>
      <c r="E504" s="10"/>
      <c r="F504" s="10"/>
      <c r="G504" s="10"/>
      <c r="H504" s="10"/>
    </row>
    <row r="505" spans="3:8">
      <c r="C505" s="10"/>
      <c r="D505" s="10"/>
      <c r="E505" s="10"/>
      <c r="F505" s="10"/>
      <c r="G505" s="10"/>
      <c r="H505" s="10"/>
    </row>
    <row r="506" spans="3:8">
      <c r="C506" s="10"/>
      <c r="D506" s="10"/>
      <c r="E506" s="10"/>
      <c r="F506" s="10"/>
      <c r="G506" s="10"/>
      <c r="H506" s="10"/>
    </row>
    <row r="507" spans="3:8">
      <c r="C507" s="10"/>
      <c r="D507" s="10"/>
      <c r="E507" s="10"/>
      <c r="F507" s="10"/>
      <c r="G507" s="10"/>
      <c r="H507" s="10"/>
    </row>
    <row r="508" spans="3:8">
      <c r="C508" s="10"/>
      <c r="D508" s="10"/>
      <c r="E508" s="10"/>
      <c r="F508" s="10"/>
      <c r="G508" s="10"/>
      <c r="H508" s="10"/>
    </row>
    <row r="509" spans="3:8">
      <c r="C509" s="10"/>
      <c r="D509" s="10"/>
      <c r="E509" s="10"/>
      <c r="F509" s="10"/>
      <c r="G509" s="10"/>
      <c r="H509" s="10"/>
    </row>
    <row r="510" spans="3:8">
      <c r="C510" s="10"/>
      <c r="D510" s="10"/>
      <c r="E510" s="10"/>
      <c r="F510" s="10"/>
      <c r="G510" s="10"/>
      <c r="H510" s="10"/>
    </row>
    <row r="511" spans="3:8">
      <c r="C511" s="10"/>
      <c r="D511" s="10"/>
      <c r="E511" s="10"/>
      <c r="F511" s="10"/>
      <c r="G511" s="10"/>
      <c r="H511" s="10"/>
    </row>
    <row r="512" spans="3:8">
      <c r="C512" s="10"/>
      <c r="D512" s="10"/>
      <c r="E512" s="10"/>
      <c r="F512" s="10"/>
      <c r="G512" s="10"/>
      <c r="H512" s="10"/>
    </row>
    <row r="513" spans="3:8">
      <c r="C513" s="10"/>
      <c r="D513" s="10"/>
      <c r="E513" s="10"/>
      <c r="F513" s="10"/>
      <c r="G513" s="10"/>
      <c r="H513" s="10"/>
    </row>
    <row r="514" spans="3:8">
      <c r="C514" s="10"/>
      <c r="D514" s="10"/>
      <c r="E514" s="10"/>
      <c r="F514" s="10"/>
      <c r="G514" s="10"/>
      <c r="H514" s="10"/>
    </row>
    <row r="515" spans="3:8">
      <c r="C515" s="10"/>
      <c r="D515" s="10"/>
      <c r="E515" s="10"/>
      <c r="F515" s="10"/>
      <c r="G515" s="10"/>
      <c r="H515" s="10"/>
    </row>
    <row r="516" spans="3:8">
      <c r="C516" s="10"/>
      <c r="D516" s="10"/>
      <c r="E516" s="10"/>
      <c r="F516" s="10"/>
      <c r="G516" s="10"/>
      <c r="H516" s="10"/>
    </row>
    <row r="517" spans="3:8">
      <c r="C517" s="10"/>
      <c r="D517" s="10"/>
      <c r="E517" s="10"/>
      <c r="F517" s="10"/>
      <c r="G517" s="10"/>
      <c r="H517" s="10"/>
    </row>
    <row r="518" spans="3:8">
      <c r="C518" s="10"/>
      <c r="D518" s="10"/>
      <c r="E518" s="10"/>
      <c r="F518" s="10"/>
      <c r="G518" s="10"/>
      <c r="H518" s="10"/>
    </row>
    <row r="519" spans="3:8">
      <c r="C519" s="10"/>
      <c r="D519" s="10"/>
      <c r="E519" s="10"/>
      <c r="F519" s="10"/>
      <c r="G519" s="10"/>
      <c r="H519" s="10"/>
    </row>
    <row r="520" spans="3:8">
      <c r="C520" s="10"/>
      <c r="D520" s="10"/>
      <c r="E520" s="10"/>
      <c r="F520" s="10"/>
      <c r="G520" s="10"/>
      <c r="H520" s="10"/>
    </row>
    <row r="521" spans="3:8">
      <c r="C521" s="10"/>
      <c r="D521" s="10"/>
      <c r="E521" s="10"/>
      <c r="F521" s="10"/>
      <c r="G521" s="10"/>
      <c r="H521" s="10"/>
    </row>
    <row r="522" spans="3:8">
      <c r="C522" s="10"/>
      <c r="D522" s="10"/>
      <c r="E522" s="10"/>
      <c r="F522" s="10"/>
      <c r="G522" s="10"/>
      <c r="H522" s="10"/>
    </row>
    <row r="523" spans="3:8">
      <c r="C523" s="10"/>
      <c r="D523" s="10"/>
      <c r="E523" s="10"/>
      <c r="F523" s="10"/>
      <c r="G523" s="10"/>
      <c r="H523" s="10"/>
    </row>
    <row r="524" spans="3:8">
      <c r="C524" s="10"/>
      <c r="D524" s="10"/>
      <c r="E524" s="10"/>
      <c r="F524" s="10"/>
      <c r="G524" s="10"/>
      <c r="H524" s="10"/>
    </row>
    <row r="525" spans="3:8">
      <c r="C525" s="10"/>
      <c r="D525" s="10"/>
      <c r="E525" s="10"/>
      <c r="F525" s="10"/>
      <c r="G525" s="10"/>
      <c r="H525" s="10"/>
    </row>
    <row r="526" spans="3:8">
      <c r="C526" s="10"/>
      <c r="D526" s="10"/>
      <c r="E526" s="10"/>
      <c r="F526" s="10"/>
      <c r="G526" s="10"/>
      <c r="H526" s="10"/>
    </row>
    <row r="527" spans="3:8">
      <c r="C527" s="10"/>
      <c r="D527" s="10"/>
      <c r="E527" s="10"/>
      <c r="F527" s="10"/>
      <c r="G527" s="10"/>
      <c r="H527" s="10"/>
    </row>
    <row r="528" spans="3:8">
      <c r="C528" s="10"/>
      <c r="D528" s="10"/>
      <c r="E528" s="10"/>
      <c r="F528" s="10"/>
      <c r="G528" s="10"/>
      <c r="H528" s="10"/>
    </row>
    <row r="529" spans="3:8">
      <c r="C529" s="10"/>
      <c r="D529" s="10"/>
      <c r="E529" s="10"/>
      <c r="F529" s="10"/>
      <c r="G529" s="10"/>
      <c r="H529" s="10"/>
    </row>
    <row r="530" spans="3:8">
      <c r="C530" s="10"/>
      <c r="D530" s="10"/>
      <c r="E530" s="10"/>
      <c r="F530" s="10"/>
      <c r="G530" s="10"/>
      <c r="H530" s="10"/>
    </row>
    <row r="531" spans="3:8">
      <c r="C531" s="10"/>
      <c r="D531" s="10"/>
      <c r="E531" s="10"/>
      <c r="F531" s="10"/>
      <c r="G531" s="10"/>
      <c r="H531" s="10"/>
    </row>
    <row r="532" spans="3:8">
      <c r="C532" s="10"/>
      <c r="D532" s="10"/>
      <c r="E532" s="10"/>
      <c r="F532" s="10"/>
      <c r="G532" s="10"/>
      <c r="H532" s="10"/>
    </row>
    <row r="533" spans="3:8">
      <c r="C533" s="10"/>
      <c r="D533" s="10"/>
      <c r="E533" s="10"/>
      <c r="F533" s="10"/>
      <c r="G533" s="10"/>
      <c r="H533" s="10"/>
    </row>
    <row r="534" spans="3:8">
      <c r="C534" s="10"/>
      <c r="D534" s="10"/>
      <c r="E534" s="10"/>
      <c r="F534" s="10"/>
      <c r="G534" s="10"/>
      <c r="H534" s="10"/>
    </row>
    <row r="535" spans="3:8">
      <c r="C535" s="10"/>
      <c r="D535" s="10"/>
      <c r="E535" s="10"/>
      <c r="F535" s="10"/>
      <c r="G535" s="10"/>
      <c r="H535" s="10"/>
    </row>
    <row r="536" spans="3:8">
      <c r="C536" s="10"/>
      <c r="D536" s="10"/>
      <c r="E536" s="10"/>
      <c r="F536" s="10"/>
      <c r="G536" s="10"/>
      <c r="H536" s="10"/>
    </row>
    <row r="537" spans="3:8">
      <c r="C537" s="10"/>
      <c r="D537" s="10"/>
      <c r="E537" s="10"/>
      <c r="F537" s="10"/>
      <c r="G537" s="10"/>
      <c r="H537" s="10"/>
    </row>
    <row r="538" spans="3:8">
      <c r="C538" s="10"/>
      <c r="D538" s="10"/>
      <c r="E538" s="10"/>
      <c r="F538" s="10"/>
      <c r="G538" s="10"/>
      <c r="H538" s="10"/>
    </row>
    <row r="539" spans="3:8">
      <c r="C539" s="10"/>
      <c r="D539" s="10"/>
      <c r="E539" s="10"/>
      <c r="F539" s="10"/>
      <c r="G539" s="10"/>
      <c r="H539" s="10"/>
    </row>
    <row r="540" spans="3:8">
      <c r="C540" s="10"/>
      <c r="D540" s="10"/>
      <c r="E540" s="10"/>
      <c r="F540" s="10"/>
      <c r="G540" s="10"/>
      <c r="H540" s="10"/>
    </row>
    <row r="541" spans="3:8">
      <c r="C541" s="10"/>
      <c r="D541" s="10"/>
      <c r="E541" s="10"/>
      <c r="F541" s="10"/>
      <c r="G541" s="10"/>
      <c r="H541" s="10"/>
    </row>
    <row r="542" spans="3:8">
      <c r="C542" s="10"/>
      <c r="D542" s="10"/>
      <c r="E542" s="10"/>
      <c r="F542" s="10"/>
      <c r="G542" s="10"/>
      <c r="H542" s="10"/>
    </row>
    <row r="543" spans="3:8">
      <c r="C543" s="10"/>
      <c r="D543" s="10"/>
      <c r="E543" s="10"/>
      <c r="F543" s="10"/>
      <c r="G543" s="10"/>
      <c r="H543" s="10"/>
    </row>
    <row r="544" spans="3:8">
      <c r="C544" s="10"/>
      <c r="D544" s="10"/>
      <c r="E544" s="10"/>
      <c r="F544" s="10"/>
      <c r="G544" s="10"/>
      <c r="H544" s="10"/>
    </row>
    <row r="545" spans="3:8">
      <c r="C545" s="10"/>
      <c r="D545" s="10"/>
      <c r="E545" s="10"/>
      <c r="F545" s="10"/>
      <c r="G545" s="10"/>
      <c r="H545" s="10"/>
    </row>
    <row r="546" spans="3:8">
      <c r="C546" s="10"/>
      <c r="D546" s="10"/>
      <c r="E546" s="10"/>
      <c r="F546" s="10"/>
      <c r="G546" s="10"/>
      <c r="H546" s="10"/>
    </row>
    <row r="547" spans="3:8">
      <c r="C547" s="10"/>
      <c r="D547" s="10"/>
      <c r="E547" s="10"/>
      <c r="F547" s="10"/>
      <c r="G547" s="10"/>
      <c r="H547" s="10"/>
    </row>
    <row r="548" spans="3:8">
      <c r="C548" s="10"/>
      <c r="D548" s="10"/>
      <c r="E548" s="10"/>
      <c r="F548" s="10"/>
      <c r="G548" s="10"/>
      <c r="H548" s="10"/>
    </row>
    <row r="549" spans="3:8">
      <c r="C549" s="10"/>
      <c r="D549" s="10"/>
      <c r="E549" s="10"/>
      <c r="F549" s="10"/>
      <c r="G549" s="10"/>
      <c r="H549" s="10"/>
    </row>
    <row r="550" spans="3:8">
      <c r="C550" s="10"/>
      <c r="D550" s="10"/>
      <c r="E550" s="10"/>
      <c r="F550" s="10"/>
      <c r="G550" s="10"/>
      <c r="H550" s="10"/>
    </row>
    <row r="551" spans="3:8">
      <c r="C551" s="10"/>
      <c r="D551" s="10"/>
      <c r="E551" s="10"/>
      <c r="F551" s="10"/>
      <c r="G551" s="10"/>
      <c r="H551" s="10"/>
    </row>
    <row r="552" spans="3:8">
      <c r="C552" s="10"/>
      <c r="D552" s="10"/>
      <c r="E552" s="10"/>
      <c r="F552" s="10"/>
      <c r="G552" s="10"/>
      <c r="H552" s="10"/>
    </row>
    <row r="553" spans="3:8">
      <c r="C553" s="10"/>
      <c r="D553" s="10"/>
      <c r="E553" s="10"/>
      <c r="F553" s="10"/>
      <c r="G553" s="10"/>
      <c r="H553" s="10"/>
    </row>
    <row r="554" spans="3:8">
      <c r="C554" s="10"/>
      <c r="D554" s="10"/>
      <c r="E554" s="10"/>
      <c r="F554" s="10"/>
      <c r="G554" s="10"/>
      <c r="H554" s="10"/>
    </row>
    <row r="555" spans="3:8">
      <c r="C555" s="10"/>
      <c r="D555" s="10"/>
      <c r="E555" s="10"/>
      <c r="F555" s="10"/>
      <c r="G555" s="10"/>
      <c r="H555" s="10"/>
    </row>
    <row r="556" spans="3:8">
      <c r="C556" s="10"/>
      <c r="D556" s="10"/>
      <c r="E556" s="10"/>
      <c r="F556" s="10"/>
      <c r="G556" s="10"/>
      <c r="H556" s="10"/>
    </row>
    <row r="557" spans="3:8">
      <c r="C557" s="10"/>
      <c r="D557" s="10"/>
      <c r="E557" s="10"/>
      <c r="F557" s="10"/>
      <c r="G557" s="10"/>
      <c r="H557" s="10"/>
    </row>
    <row r="558" spans="3:8">
      <c r="C558" s="10"/>
      <c r="D558" s="10"/>
      <c r="E558" s="10"/>
      <c r="F558" s="10"/>
      <c r="G558" s="10"/>
      <c r="H558" s="10"/>
    </row>
    <row r="559" spans="3:8">
      <c r="C559" s="10"/>
      <c r="D559" s="10"/>
      <c r="E559" s="10"/>
      <c r="F559" s="10"/>
      <c r="G559" s="10"/>
      <c r="H559" s="10"/>
    </row>
    <row r="560" spans="3:8">
      <c r="C560" s="10"/>
      <c r="D560" s="10"/>
      <c r="E560" s="10"/>
      <c r="F560" s="10"/>
      <c r="G560" s="10"/>
      <c r="H560" s="10"/>
    </row>
    <row r="561" spans="3:8">
      <c r="C561" s="10"/>
      <c r="D561" s="10"/>
      <c r="E561" s="10"/>
      <c r="F561" s="10"/>
      <c r="G561" s="10"/>
      <c r="H561" s="10"/>
    </row>
    <row r="562" spans="3:8">
      <c r="C562" s="10"/>
      <c r="D562" s="10"/>
      <c r="E562" s="10"/>
      <c r="F562" s="10"/>
      <c r="G562" s="10"/>
      <c r="H562" s="10"/>
    </row>
    <row r="563" spans="3:8">
      <c r="C563" s="10"/>
      <c r="D563" s="10"/>
      <c r="E563" s="10"/>
      <c r="F563" s="10"/>
      <c r="G563" s="10"/>
      <c r="H563" s="10"/>
    </row>
    <row r="564" spans="3:8">
      <c r="C564" s="10"/>
      <c r="D564" s="10"/>
      <c r="E564" s="10"/>
      <c r="F564" s="10"/>
      <c r="G564" s="10"/>
      <c r="H564" s="10"/>
    </row>
    <row r="565" spans="3:8">
      <c r="C565" s="10"/>
      <c r="D565" s="10"/>
      <c r="E565" s="10"/>
      <c r="F565" s="10"/>
      <c r="G565" s="10"/>
      <c r="H565" s="10"/>
    </row>
    <row r="566" spans="3:8">
      <c r="C566" s="10"/>
      <c r="D566" s="10"/>
      <c r="E566" s="10"/>
      <c r="F566" s="10"/>
      <c r="G566" s="10"/>
      <c r="H566" s="10"/>
    </row>
    <row r="567" spans="3:8">
      <c r="C567" s="10"/>
      <c r="D567" s="10"/>
      <c r="E567" s="10"/>
      <c r="F567" s="10"/>
      <c r="G567" s="10"/>
      <c r="H567" s="10"/>
    </row>
    <row r="568" spans="3:8">
      <c r="C568" s="10"/>
      <c r="D568" s="10"/>
      <c r="E568" s="10"/>
      <c r="F568" s="10"/>
      <c r="G568" s="10"/>
      <c r="H568" s="10"/>
    </row>
    <row r="569" spans="3:8">
      <c r="C569" s="10"/>
      <c r="D569" s="10"/>
      <c r="E569" s="10"/>
      <c r="F569" s="10"/>
      <c r="G569" s="10"/>
      <c r="H569" s="10"/>
    </row>
    <row r="570" spans="3:8">
      <c r="C570" s="10"/>
      <c r="D570" s="10"/>
      <c r="E570" s="10"/>
      <c r="F570" s="10"/>
      <c r="G570" s="10"/>
      <c r="H570" s="10"/>
    </row>
    <row r="571" spans="3:8">
      <c r="C571" s="10"/>
      <c r="D571" s="10"/>
      <c r="E571" s="10"/>
      <c r="F571" s="10"/>
      <c r="G571" s="10"/>
      <c r="H571" s="10"/>
    </row>
    <row r="572" spans="3:8">
      <c r="C572" s="10"/>
      <c r="D572" s="10"/>
      <c r="E572" s="10"/>
      <c r="F572" s="10"/>
      <c r="G572" s="10"/>
      <c r="H572" s="10"/>
    </row>
    <row r="573" spans="3:8">
      <c r="C573" s="10"/>
      <c r="D573" s="10"/>
      <c r="E573" s="10"/>
      <c r="F573" s="10"/>
      <c r="G573" s="10"/>
      <c r="H573" s="10"/>
    </row>
    <row r="574" spans="3:8">
      <c r="C574" s="10"/>
      <c r="D574" s="10"/>
      <c r="E574" s="10"/>
      <c r="F574" s="10"/>
      <c r="G574" s="10"/>
      <c r="H574" s="10"/>
    </row>
    <row r="575" spans="3:8">
      <c r="C575" s="10"/>
      <c r="D575" s="10"/>
      <c r="E575" s="10"/>
      <c r="F575" s="10"/>
      <c r="G575" s="10"/>
      <c r="H575" s="10"/>
    </row>
    <row r="576" spans="3:8">
      <c r="C576" s="10"/>
      <c r="D576" s="10"/>
      <c r="E576" s="10"/>
      <c r="F576" s="10"/>
      <c r="G576" s="10"/>
      <c r="H576" s="10"/>
    </row>
    <row r="577" spans="3:8">
      <c r="C577" s="10"/>
      <c r="D577" s="10"/>
      <c r="E577" s="10"/>
      <c r="F577" s="10"/>
      <c r="G577" s="10"/>
      <c r="H577" s="10"/>
    </row>
    <row r="578" spans="3:8">
      <c r="C578" s="10"/>
      <c r="D578" s="10"/>
      <c r="E578" s="10"/>
      <c r="F578" s="10"/>
      <c r="G578" s="10"/>
      <c r="H578" s="10"/>
    </row>
    <row r="579" spans="3:8">
      <c r="C579" s="10"/>
      <c r="D579" s="10"/>
      <c r="E579" s="10"/>
      <c r="F579" s="10"/>
      <c r="G579" s="10"/>
      <c r="H579" s="10"/>
    </row>
    <row r="580" spans="3:8">
      <c r="C580" s="10"/>
      <c r="D580" s="10"/>
      <c r="E580" s="10"/>
      <c r="F580" s="10"/>
      <c r="G580" s="10"/>
      <c r="H580" s="10"/>
    </row>
    <row r="581" spans="3:8">
      <c r="C581" s="10"/>
      <c r="D581" s="10"/>
      <c r="E581" s="10"/>
      <c r="F581" s="10"/>
      <c r="G581" s="10"/>
      <c r="H581" s="10"/>
    </row>
    <row r="582" spans="3:8">
      <c r="C582" s="10"/>
      <c r="D582" s="10"/>
      <c r="E582" s="10"/>
      <c r="F582" s="10"/>
      <c r="G582" s="10"/>
      <c r="H582" s="10"/>
    </row>
    <row r="583" spans="3:8">
      <c r="C583" s="10"/>
      <c r="D583" s="10"/>
      <c r="E583" s="10"/>
      <c r="F583" s="10"/>
      <c r="G583" s="10"/>
      <c r="H583" s="10"/>
    </row>
    <row r="584" spans="3:8">
      <c r="C584" s="10"/>
      <c r="D584" s="10"/>
      <c r="E584" s="10"/>
      <c r="F584" s="10"/>
      <c r="G584" s="10"/>
      <c r="H584" s="10"/>
    </row>
    <row r="585" spans="3:8">
      <c r="C585" s="10"/>
      <c r="D585" s="10"/>
      <c r="E585" s="10"/>
      <c r="F585" s="10"/>
      <c r="G585" s="10"/>
      <c r="H585" s="10"/>
    </row>
    <row r="586" spans="3:8">
      <c r="C586" s="10"/>
      <c r="D586" s="10"/>
      <c r="E586" s="10"/>
      <c r="F586" s="10"/>
      <c r="G586" s="10"/>
      <c r="H586" s="10"/>
    </row>
    <row r="587" spans="3:8">
      <c r="C587" s="10"/>
      <c r="D587" s="10"/>
      <c r="E587" s="10"/>
      <c r="F587" s="10"/>
      <c r="G587" s="10"/>
      <c r="H587" s="10"/>
    </row>
    <row r="588" spans="3:8">
      <c r="C588" s="10"/>
      <c r="D588" s="10"/>
      <c r="E588" s="10"/>
      <c r="F588" s="10"/>
      <c r="G588" s="10"/>
      <c r="H588" s="10"/>
    </row>
    <row r="589" spans="3:8">
      <c r="C589" s="10"/>
      <c r="D589" s="10"/>
      <c r="E589" s="10"/>
      <c r="F589" s="10"/>
      <c r="G589" s="10"/>
      <c r="H589" s="10"/>
    </row>
    <row r="590" spans="3:8">
      <c r="C590" s="10"/>
      <c r="D590" s="10"/>
      <c r="E590" s="10"/>
      <c r="F590" s="10"/>
      <c r="G590" s="10"/>
      <c r="H590" s="10"/>
    </row>
    <row r="591" spans="3:8">
      <c r="C591" s="10"/>
      <c r="D591" s="10"/>
      <c r="E591" s="10"/>
      <c r="F591" s="10"/>
      <c r="G591" s="10"/>
      <c r="H591" s="10"/>
    </row>
    <row r="592" spans="3:8">
      <c r="C592" s="10"/>
      <c r="D592" s="10"/>
      <c r="E592" s="10"/>
      <c r="F592" s="10"/>
      <c r="G592" s="10"/>
      <c r="H592" s="10"/>
    </row>
    <row r="593" spans="3:8">
      <c r="C593" s="10"/>
      <c r="D593" s="10"/>
      <c r="E593" s="10"/>
      <c r="F593" s="10"/>
      <c r="G593" s="10"/>
      <c r="H593" s="10"/>
    </row>
    <row r="594" spans="3:8">
      <c r="C594" s="10"/>
      <c r="D594" s="10"/>
      <c r="E594" s="10"/>
      <c r="F594" s="10"/>
      <c r="G594" s="10"/>
      <c r="H594" s="10"/>
    </row>
    <row r="595" spans="3:8">
      <c r="C595" s="10"/>
      <c r="D595" s="10"/>
      <c r="E595" s="10"/>
      <c r="F595" s="10"/>
      <c r="G595" s="10"/>
      <c r="H595" s="10"/>
    </row>
    <row r="596" spans="3:8">
      <c r="C596" s="10"/>
      <c r="D596" s="10"/>
      <c r="E596" s="10"/>
      <c r="F596" s="10"/>
      <c r="G596" s="10"/>
      <c r="H596" s="10"/>
    </row>
    <row r="597" spans="3:8">
      <c r="C597" s="10"/>
      <c r="D597" s="10"/>
      <c r="E597" s="10"/>
      <c r="F597" s="10"/>
      <c r="G597" s="10"/>
      <c r="H597" s="10"/>
    </row>
    <row r="598" spans="3:8">
      <c r="C598" s="10"/>
      <c r="D598" s="10"/>
      <c r="E598" s="10"/>
      <c r="F598" s="10"/>
      <c r="G598" s="10"/>
      <c r="H598" s="10"/>
    </row>
    <row r="599" spans="3:8">
      <c r="C599" s="10"/>
      <c r="D599" s="10"/>
      <c r="E599" s="10"/>
      <c r="F599" s="10"/>
      <c r="G599" s="10"/>
      <c r="H599" s="10"/>
    </row>
    <row r="600" spans="3:8">
      <c r="C600" s="10"/>
      <c r="D600" s="10"/>
      <c r="E600" s="10"/>
      <c r="F600" s="10"/>
      <c r="G600" s="10"/>
      <c r="H600" s="10"/>
    </row>
    <row r="601" spans="3:8">
      <c r="C601" s="10"/>
      <c r="D601" s="10"/>
      <c r="E601" s="10"/>
      <c r="F601" s="10"/>
      <c r="G601" s="10"/>
      <c r="H601" s="10"/>
    </row>
    <row r="602" spans="3:8">
      <c r="C602" s="10"/>
      <c r="D602" s="10"/>
      <c r="E602" s="10"/>
      <c r="F602" s="10"/>
      <c r="G602" s="10"/>
      <c r="H602" s="10"/>
    </row>
    <row r="603" spans="3:8">
      <c r="C603" s="10"/>
      <c r="D603" s="10"/>
      <c r="E603" s="10"/>
      <c r="F603" s="10"/>
      <c r="G603" s="10"/>
      <c r="H603" s="10"/>
    </row>
    <row r="604" spans="3:8">
      <c r="C604" s="10"/>
      <c r="D604" s="10"/>
      <c r="E604" s="10"/>
      <c r="F604" s="10"/>
      <c r="G604" s="10"/>
      <c r="H604" s="10"/>
    </row>
    <row r="605" spans="3:8">
      <c r="C605" s="10"/>
      <c r="D605" s="10"/>
      <c r="E605" s="10"/>
      <c r="F605" s="10"/>
      <c r="G605" s="10"/>
      <c r="H605" s="10"/>
    </row>
    <row r="606" spans="3:8">
      <c r="C606" s="10"/>
      <c r="D606" s="10"/>
      <c r="E606" s="10"/>
      <c r="F606" s="10"/>
      <c r="G606" s="10"/>
      <c r="H606" s="10"/>
    </row>
    <row r="607" spans="3:8">
      <c r="C607" s="10"/>
      <c r="D607" s="10"/>
      <c r="E607" s="10"/>
      <c r="F607" s="10"/>
      <c r="G607" s="10"/>
      <c r="H607" s="10"/>
    </row>
    <row r="608" spans="3:8">
      <c r="C608" s="10"/>
      <c r="D608" s="10"/>
      <c r="E608" s="10"/>
      <c r="F608" s="10"/>
      <c r="G608" s="10"/>
      <c r="H608" s="10"/>
    </row>
    <row r="609" spans="3:8">
      <c r="C609" s="10"/>
      <c r="D609" s="10"/>
      <c r="E609" s="10"/>
      <c r="F609" s="10"/>
      <c r="G609" s="10"/>
      <c r="H609" s="10"/>
    </row>
    <row r="610" spans="3:8">
      <c r="C610" s="10"/>
      <c r="D610" s="10"/>
      <c r="E610" s="10"/>
      <c r="F610" s="10"/>
      <c r="G610" s="10"/>
      <c r="H610" s="10"/>
    </row>
    <row r="611" spans="3:8">
      <c r="C611" s="10"/>
      <c r="D611" s="10"/>
      <c r="E611" s="10"/>
      <c r="F611" s="10"/>
      <c r="G611" s="10"/>
      <c r="H611" s="10"/>
    </row>
    <row r="612" spans="3:8">
      <c r="C612" s="10"/>
      <c r="D612" s="10"/>
      <c r="E612" s="10"/>
      <c r="F612" s="10"/>
      <c r="G612" s="10"/>
      <c r="H612" s="10"/>
    </row>
    <row r="613" spans="3:8">
      <c r="C613" s="10"/>
      <c r="D613" s="10"/>
      <c r="E613" s="10"/>
      <c r="F613" s="10"/>
      <c r="G613" s="10"/>
      <c r="H613" s="10"/>
    </row>
    <row r="614" spans="3:8">
      <c r="C614" s="10"/>
      <c r="D614" s="10"/>
      <c r="E614" s="10"/>
      <c r="F614" s="10"/>
      <c r="G614" s="10"/>
      <c r="H614" s="10"/>
    </row>
    <row r="615" spans="3:8">
      <c r="C615" s="10"/>
      <c r="D615" s="10"/>
      <c r="E615" s="10"/>
      <c r="F615" s="10"/>
      <c r="G615" s="10"/>
      <c r="H615" s="10"/>
    </row>
    <row r="616" spans="3:8">
      <c r="C616" s="10"/>
      <c r="D616" s="10"/>
      <c r="E616" s="10"/>
      <c r="F616" s="10"/>
      <c r="G616" s="10"/>
      <c r="H616" s="10"/>
    </row>
    <row r="617" spans="3:8">
      <c r="C617" s="10"/>
      <c r="D617" s="10"/>
      <c r="E617" s="10"/>
      <c r="F617" s="10"/>
      <c r="G617" s="10"/>
      <c r="H617" s="10"/>
    </row>
    <row r="618" spans="3:8">
      <c r="C618" s="10"/>
      <c r="D618" s="10"/>
      <c r="E618" s="10"/>
      <c r="F618" s="10"/>
      <c r="G618" s="10"/>
      <c r="H618" s="10"/>
    </row>
    <row r="619" spans="3:8">
      <c r="C619" s="10"/>
      <c r="D619" s="10"/>
      <c r="E619" s="10"/>
      <c r="F619" s="10"/>
      <c r="G619" s="10"/>
      <c r="H619" s="10"/>
    </row>
    <row r="620" spans="3:8">
      <c r="C620" s="10"/>
      <c r="D620" s="10"/>
      <c r="E620" s="10"/>
      <c r="F620" s="10"/>
      <c r="G620" s="10"/>
      <c r="H620" s="10"/>
    </row>
    <row r="621" spans="3:8">
      <c r="C621" s="10"/>
      <c r="D621" s="10"/>
      <c r="E621" s="10"/>
      <c r="F621" s="10"/>
      <c r="G621" s="10"/>
      <c r="H621" s="10"/>
    </row>
    <row r="622" spans="3:8">
      <c r="C622" s="10"/>
      <c r="D622" s="10"/>
      <c r="E622" s="10"/>
      <c r="F622" s="10"/>
      <c r="G622" s="10"/>
      <c r="H622" s="10"/>
    </row>
    <row r="623" spans="3:8">
      <c r="C623" s="10"/>
      <c r="D623" s="10"/>
      <c r="E623" s="10"/>
      <c r="F623" s="10"/>
      <c r="G623" s="10"/>
      <c r="H623" s="10"/>
    </row>
    <row r="624" spans="3:8">
      <c r="C624" s="10"/>
      <c r="D624" s="10"/>
      <c r="E624" s="10"/>
      <c r="F624" s="10"/>
      <c r="G624" s="10"/>
      <c r="H624" s="10"/>
    </row>
    <row r="625" spans="3:8">
      <c r="C625" s="10"/>
      <c r="D625" s="10"/>
      <c r="E625" s="10"/>
      <c r="F625" s="10"/>
      <c r="G625" s="10"/>
      <c r="H625" s="10"/>
    </row>
    <row r="626" spans="3:8">
      <c r="C626" s="10"/>
      <c r="D626" s="10"/>
      <c r="E626" s="10"/>
      <c r="F626" s="10"/>
      <c r="G626" s="10"/>
      <c r="H626" s="10"/>
    </row>
    <row r="627" spans="3:8">
      <c r="C627" s="10"/>
      <c r="D627" s="10"/>
      <c r="E627" s="10"/>
      <c r="F627" s="10"/>
      <c r="G627" s="10"/>
      <c r="H627" s="10"/>
    </row>
    <row r="628" spans="3:8">
      <c r="C628" s="10"/>
      <c r="D628" s="10"/>
      <c r="E628" s="10"/>
      <c r="F628" s="10"/>
      <c r="G628" s="10"/>
      <c r="H628" s="10"/>
    </row>
    <row r="629" spans="3:8">
      <c r="C629" s="10"/>
      <c r="D629" s="10"/>
      <c r="E629" s="10"/>
      <c r="F629" s="10"/>
      <c r="G629" s="10"/>
      <c r="H629" s="10"/>
    </row>
    <row r="630" spans="3:8">
      <c r="C630" s="10"/>
      <c r="D630" s="10"/>
      <c r="E630" s="10"/>
      <c r="F630" s="10"/>
      <c r="G630" s="10"/>
      <c r="H630" s="10"/>
    </row>
    <row r="631" spans="3:8">
      <c r="C631" s="10"/>
      <c r="D631" s="10"/>
      <c r="E631" s="10"/>
      <c r="F631" s="10"/>
      <c r="G631" s="10"/>
      <c r="H631" s="10"/>
    </row>
    <row r="632" spans="3:8">
      <c r="C632" s="10"/>
      <c r="D632" s="10"/>
      <c r="E632" s="10"/>
      <c r="F632" s="10"/>
      <c r="G632" s="10"/>
      <c r="H632" s="10"/>
    </row>
    <row r="633" spans="3:8">
      <c r="C633" s="10"/>
      <c r="D633" s="10"/>
      <c r="E633" s="10"/>
      <c r="F633" s="10"/>
      <c r="G633" s="10"/>
      <c r="H633" s="10"/>
    </row>
    <row r="634" spans="3:8">
      <c r="C634" s="10"/>
      <c r="D634" s="10"/>
      <c r="E634" s="10"/>
      <c r="F634" s="10"/>
      <c r="G634" s="10"/>
      <c r="H634" s="10"/>
    </row>
    <row r="635" spans="3:8">
      <c r="C635" s="10"/>
      <c r="D635" s="10"/>
      <c r="E635" s="10"/>
      <c r="F635" s="10"/>
      <c r="G635" s="10"/>
      <c r="H635" s="10"/>
    </row>
    <row r="636" spans="3:8">
      <c r="C636" s="10"/>
      <c r="D636" s="10"/>
      <c r="E636" s="10"/>
      <c r="F636" s="10"/>
      <c r="G636" s="10"/>
      <c r="H636" s="10"/>
    </row>
    <row r="637" spans="3:8">
      <c r="C637" s="10"/>
      <c r="D637" s="10"/>
      <c r="E637" s="10"/>
      <c r="F637" s="10"/>
      <c r="G637" s="10"/>
      <c r="H637" s="10"/>
    </row>
    <row r="638" spans="3:8">
      <c r="C638" s="10"/>
      <c r="D638" s="10"/>
      <c r="E638" s="10"/>
      <c r="F638" s="10"/>
      <c r="G638" s="10"/>
      <c r="H638" s="10"/>
    </row>
    <row r="639" spans="3:8">
      <c r="C639" s="10"/>
      <c r="D639" s="10"/>
      <c r="E639" s="10"/>
      <c r="F639" s="10"/>
      <c r="G639" s="10"/>
      <c r="H639" s="10"/>
    </row>
    <row r="640" spans="3:8">
      <c r="C640" s="10"/>
      <c r="D640" s="10"/>
      <c r="E640" s="10"/>
      <c r="F640" s="10"/>
      <c r="G640" s="10"/>
      <c r="H640" s="10"/>
    </row>
    <row r="641" spans="3:8">
      <c r="C641" s="10"/>
      <c r="D641" s="10"/>
      <c r="E641" s="10"/>
      <c r="F641" s="10"/>
      <c r="G641" s="10"/>
      <c r="H641" s="10"/>
    </row>
    <row r="642" spans="3:8">
      <c r="C642" s="10"/>
      <c r="D642" s="10"/>
      <c r="E642" s="10"/>
      <c r="F642" s="10"/>
      <c r="G642" s="10"/>
      <c r="H642" s="10"/>
    </row>
    <row r="643" spans="3:8">
      <c r="C643" s="10"/>
      <c r="D643" s="10"/>
      <c r="E643" s="10"/>
      <c r="F643" s="10"/>
      <c r="G643" s="10"/>
      <c r="H643" s="10"/>
    </row>
    <row r="644" spans="3:8">
      <c r="C644" s="10"/>
      <c r="D644" s="10"/>
      <c r="E644" s="10"/>
      <c r="F644" s="10"/>
      <c r="G644" s="10"/>
      <c r="H644" s="10"/>
    </row>
    <row r="645" spans="3:8">
      <c r="C645" s="10"/>
      <c r="D645" s="10"/>
      <c r="E645" s="10"/>
      <c r="F645" s="10"/>
      <c r="G645" s="10"/>
      <c r="H645" s="10"/>
    </row>
    <row r="646" spans="3:8">
      <c r="C646" s="10"/>
      <c r="D646" s="10"/>
      <c r="E646" s="10"/>
      <c r="F646" s="10"/>
      <c r="G646" s="10"/>
      <c r="H646" s="10"/>
    </row>
    <row r="647" spans="3:8">
      <c r="C647" s="10"/>
      <c r="D647" s="10"/>
      <c r="E647" s="10"/>
      <c r="F647" s="10"/>
      <c r="G647" s="10"/>
      <c r="H647" s="10"/>
    </row>
    <row r="648" spans="3:8">
      <c r="C648" s="10"/>
      <c r="D648" s="10"/>
      <c r="E648" s="10"/>
      <c r="F648" s="10"/>
      <c r="G648" s="10"/>
      <c r="H648" s="10"/>
    </row>
    <row r="649" spans="3:8">
      <c r="C649" s="10"/>
      <c r="D649" s="10"/>
      <c r="E649" s="10"/>
      <c r="F649" s="10"/>
      <c r="G649" s="10"/>
      <c r="H649" s="10"/>
    </row>
    <row r="650" spans="3:8">
      <c r="C650" s="10"/>
      <c r="D650" s="10"/>
      <c r="E650" s="10"/>
      <c r="F650" s="10"/>
      <c r="G650" s="10"/>
      <c r="H650" s="10"/>
    </row>
    <row r="651" spans="3:8">
      <c r="C651" s="10"/>
      <c r="D651" s="10"/>
      <c r="E651" s="10"/>
      <c r="F651" s="10"/>
      <c r="G651" s="10"/>
      <c r="H651" s="10"/>
    </row>
    <row r="652" spans="3:8">
      <c r="C652" s="10"/>
      <c r="D652" s="10"/>
      <c r="E652" s="10"/>
      <c r="F652" s="10"/>
      <c r="G652" s="10"/>
      <c r="H652" s="10"/>
    </row>
    <row r="653" spans="3:8">
      <c r="C653" s="10"/>
      <c r="D653" s="10"/>
      <c r="E653" s="10"/>
      <c r="F653" s="10"/>
      <c r="G653" s="10"/>
      <c r="H653" s="10"/>
    </row>
    <row r="654" spans="3:8">
      <c r="C654" s="10"/>
      <c r="D654" s="10"/>
      <c r="E654" s="10"/>
      <c r="F654" s="10"/>
      <c r="G654" s="10"/>
      <c r="H654" s="10"/>
    </row>
    <row r="655" spans="3:8">
      <c r="C655" s="10"/>
      <c r="D655" s="10"/>
      <c r="E655" s="10"/>
      <c r="F655" s="10"/>
      <c r="G655" s="10"/>
      <c r="H655" s="10"/>
    </row>
    <row r="656" spans="3:8">
      <c r="C656" s="10"/>
      <c r="D656" s="10"/>
      <c r="E656" s="10"/>
      <c r="F656" s="10"/>
      <c r="G656" s="10"/>
      <c r="H656" s="10"/>
    </row>
    <row r="657" spans="3:8">
      <c r="C657" s="10"/>
      <c r="D657" s="10"/>
      <c r="E657" s="10"/>
      <c r="F657" s="10"/>
      <c r="G657" s="10"/>
      <c r="H657" s="10"/>
    </row>
    <row r="658" spans="3:8">
      <c r="C658" s="10"/>
      <c r="D658" s="10"/>
      <c r="E658" s="10"/>
      <c r="F658" s="10"/>
      <c r="G658" s="10"/>
      <c r="H658" s="10"/>
    </row>
    <row r="659" spans="3:8">
      <c r="C659" s="10"/>
      <c r="D659" s="10"/>
      <c r="E659" s="10"/>
      <c r="F659" s="10"/>
      <c r="G659" s="10"/>
      <c r="H659" s="10"/>
    </row>
    <row r="660" spans="3:8">
      <c r="C660" s="10"/>
      <c r="D660" s="10"/>
      <c r="E660" s="10"/>
      <c r="F660" s="10"/>
      <c r="G660" s="10"/>
      <c r="H660" s="10"/>
    </row>
    <row r="661" spans="3:8">
      <c r="C661" s="10"/>
      <c r="D661" s="10"/>
      <c r="E661" s="10"/>
      <c r="F661" s="10"/>
      <c r="G661" s="10"/>
      <c r="H661" s="10"/>
    </row>
    <row r="662" spans="3:8">
      <c r="C662" s="10"/>
      <c r="D662" s="10"/>
      <c r="E662" s="10"/>
      <c r="F662" s="10"/>
      <c r="G662" s="10"/>
      <c r="H662" s="10"/>
    </row>
    <row r="663" spans="3:8">
      <c r="C663" s="10"/>
      <c r="D663" s="10"/>
      <c r="E663" s="10"/>
      <c r="F663" s="10"/>
      <c r="G663" s="10"/>
      <c r="H663" s="10"/>
    </row>
    <row r="664" spans="3:8">
      <c r="C664" s="10"/>
      <c r="D664" s="10"/>
      <c r="E664" s="10"/>
      <c r="F664" s="10"/>
      <c r="G664" s="10"/>
      <c r="H664" s="10"/>
    </row>
    <row r="665" spans="3:8">
      <c r="C665" s="10"/>
      <c r="D665" s="10"/>
      <c r="E665" s="10"/>
      <c r="F665" s="10"/>
      <c r="G665" s="10"/>
      <c r="H665" s="10"/>
    </row>
    <row r="666" spans="3:8">
      <c r="C666" s="10"/>
      <c r="D666" s="10"/>
      <c r="E666" s="10"/>
      <c r="F666" s="10"/>
      <c r="G666" s="10"/>
      <c r="H666" s="10"/>
    </row>
    <row r="667" spans="3:8">
      <c r="C667" s="10"/>
      <c r="D667" s="10"/>
      <c r="E667" s="10"/>
      <c r="F667" s="10"/>
      <c r="G667" s="10"/>
      <c r="H667" s="10"/>
    </row>
    <row r="668" spans="3:8">
      <c r="C668" s="10"/>
      <c r="D668" s="10"/>
      <c r="E668" s="10"/>
      <c r="F668" s="10"/>
      <c r="G668" s="10"/>
      <c r="H668" s="10"/>
    </row>
    <row r="669" spans="3:8">
      <c r="C669" s="10"/>
      <c r="D669" s="10"/>
      <c r="E669" s="10"/>
      <c r="F669" s="10"/>
      <c r="G669" s="10"/>
      <c r="H669" s="10"/>
    </row>
    <row r="670" spans="3:8">
      <c r="C670" s="10"/>
      <c r="D670" s="10"/>
      <c r="E670" s="10"/>
      <c r="F670" s="10"/>
      <c r="G670" s="10"/>
      <c r="H670" s="10"/>
    </row>
    <row r="671" spans="3:8">
      <c r="C671" s="10"/>
      <c r="D671" s="10"/>
      <c r="E671" s="10"/>
      <c r="F671" s="10"/>
      <c r="G671" s="10"/>
      <c r="H671" s="10"/>
    </row>
    <row r="672" spans="3:8">
      <c r="C672" s="10"/>
      <c r="D672" s="10"/>
      <c r="E672" s="10"/>
      <c r="F672" s="10"/>
      <c r="G672" s="10"/>
      <c r="H672" s="10"/>
    </row>
    <row r="673" spans="3:8">
      <c r="C673" s="10"/>
      <c r="D673" s="10"/>
      <c r="E673" s="10"/>
      <c r="F673" s="10"/>
      <c r="G673" s="10"/>
      <c r="H673" s="10"/>
    </row>
    <row r="674" spans="3:8">
      <c r="C674" s="10"/>
      <c r="D674" s="10"/>
      <c r="E674" s="10"/>
      <c r="F674" s="10"/>
      <c r="G674" s="10"/>
      <c r="H674" s="10"/>
    </row>
    <row r="675" spans="3:8">
      <c r="C675" s="10"/>
      <c r="D675" s="10"/>
      <c r="E675" s="10"/>
      <c r="F675" s="10"/>
      <c r="G675" s="10"/>
      <c r="H675" s="10"/>
    </row>
    <row r="676" spans="3:8">
      <c r="C676" s="10"/>
      <c r="D676" s="10"/>
      <c r="E676" s="10"/>
      <c r="F676" s="10"/>
      <c r="G676" s="10"/>
      <c r="H676" s="10"/>
    </row>
    <row r="677" spans="3:8">
      <c r="C677" s="10"/>
      <c r="D677" s="10"/>
      <c r="E677" s="10"/>
      <c r="F677" s="10"/>
      <c r="G677" s="10"/>
      <c r="H677" s="10"/>
    </row>
    <row r="678" spans="3:8">
      <c r="C678" s="10"/>
      <c r="D678" s="10"/>
      <c r="E678" s="10"/>
      <c r="F678" s="10"/>
      <c r="G678" s="10"/>
      <c r="H678" s="10"/>
    </row>
    <row r="679" spans="3:8">
      <c r="C679" s="10"/>
      <c r="D679" s="10"/>
      <c r="E679" s="10"/>
      <c r="F679" s="10"/>
      <c r="G679" s="10"/>
      <c r="H679" s="10"/>
    </row>
    <row r="680" spans="3:8">
      <c r="C680" s="10"/>
      <c r="D680" s="10"/>
      <c r="E680" s="10"/>
      <c r="F680" s="10"/>
      <c r="G680" s="10"/>
      <c r="H680" s="10"/>
    </row>
    <row r="681" spans="3:8">
      <c r="C681" s="10"/>
      <c r="D681" s="10"/>
      <c r="E681" s="10"/>
      <c r="F681" s="10"/>
      <c r="G681" s="10"/>
      <c r="H681" s="10"/>
    </row>
    <row r="682" spans="3:8">
      <c r="C682" s="10"/>
      <c r="D682" s="10"/>
      <c r="E682" s="10"/>
      <c r="F682" s="10"/>
      <c r="G682" s="10"/>
      <c r="H682" s="10"/>
    </row>
    <row r="683" spans="3:8">
      <c r="C683" s="10"/>
      <c r="D683" s="10"/>
      <c r="E683" s="10"/>
      <c r="F683" s="10"/>
      <c r="G683" s="10"/>
      <c r="H683" s="10"/>
    </row>
    <row r="684" spans="3:8">
      <c r="C684" s="10"/>
      <c r="D684" s="10"/>
      <c r="E684" s="10"/>
      <c r="F684" s="10"/>
      <c r="G684" s="10"/>
      <c r="H684" s="10"/>
    </row>
    <row r="685" spans="3:8">
      <c r="C685" s="10"/>
      <c r="D685" s="10"/>
      <c r="E685" s="10"/>
      <c r="F685" s="10"/>
      <c r="G685" s="10"/>
      <c r="H685" s="10"/>
    </row>
    <row r="686" spans="3:8">
      <c r="C686" s="10"/>
      <c r="D686" s="10"/>
      <c r="E686" s="10"/>
      <c r="F686" s="10"/>
      <c r="G686" s="10"/>
      <c r="H686" s="10"/>
    </row>
    <row r="687" spans="3:8">
      <c r="C687" s="10"/>
      <c r="D687" s="10"/>
      <c r="E687" s="10"/>
      <c r="F687" s="10"/>
      <c r="G687" s="10"/>
      <c r="H687" s="10"/>
    </row>
    <row r="688" spans="3:8">
      <c r="C688" s="10"/>
      <c r="D688" s="10"/>
      <c r="E688" s="10"/>
      <c r="F688" s="10"/>
      <c r="G688" s="10"/>
      <c r="H688" s="10"/>
    </row>
    <row r="689" spans="3:8">
      <c r="C689" s="10"/>
      <c r="D689" s="10"/>
      <c r="E689" s="10"/>
      <c r="F689" s="10"/>
      <c r="G689" s="10"/>
      <c r="H689" s="10"/>
    </row>
    <row r="690" spans="3:8">
      <c r="C690" s="10"/>
      <c r="D690" s="10"/>
      <c r="E690" s="10"/>
      <c r="F690" s="10"/>
      <c r="G690" s="10"/>
      <c r="H690" s="10"/>
    </row>
    <row r="691" spans="3:8">
      <c r="C691" s="10"/>
      <c r="D691" s="10"/>
      <c r="E691" s="10"/>
      <c r="F691" s="10"/>
      <c r="G691" s="10"/>
      <c r="H691" s="10"/>
    </row>
    <row r="692" spans="3:8">
      <c r="C692" s="10"/>
      <c r="D692" s="10"/>
      <c r="E692" s="10"/>
      <c r="F692" s="10"/>
      <c r="G692" s="10"/>
      <c r="H692" s="10"/>
    </row>
    <row r="693" spans="3:8">
      <c r="C693" s="10"/>
      <c r="D693" s="10"/>
      <c r="E693" s="10"/>
      <c r="F693" s="10"/>
      <c r="G693" s="10"/>
      <c r="H693" s="10"/>
    </row>
    <row r="694" spans="3:8">
      <c r="C694" s="10"/>
      <c r="D694" s="10"/>
      <c r="E694" s="10"/>
      <c r="F694" s="10"/>
      <c r="G694" s="10"/>
      <c r="H694" s="10"/>
    </row>
    <row r="695" spans="3:8">
      <c r="C695" s="10"/>
      <c r="D695" s="10"/>
      <c r="E695" s="10"/>
      <c r="F695" s="10"/>
      <c r="G695" s="10"/>
      <c r="H695" s="10"/>
    </row>
    <row r="696" spans="3:8">
      <c r="C696" s="10"/>
      <c r="D696" s="10"/>
      <c r="E696" s="10"/>
      <c r="F696" s="10"/>
      <c r="G696" s="10"/>
      <c r="H696" s="10"/>
    </row>
    <row r="697" spans="3:8">
      <c r="C697" s="10"/>
      <c r="D697" s="10"/>
      <c r="E697" s="10"/>
      <c r="F697" s="10"/>
      <c r="G697" s="10"/>
      <c r="H697" s="10"/>
    </row>
    <row r="698" spans="3:8">
      <c r="C698" s="10"/>
      <c r="D698" s="10"/>
      <c r="E698" s="10"/>
      <c r="F698" s="10"/>
      <c r="G698" s="10"/>
      <c r="H698" s="10"/>
    </row>
    <row r="699" spans="3:8">
      <c r="C699" s="10"/>
      <c r="D699" s="10"/>
      <c r="E699" s="10"/>
      <c r="F699" s="10"/>
      <c r="G699" s="10"/>
      <c r="H699" s="10"/>
    </row>
    <row r="700" spans="3:8">
      <c r="C700" s="10"/>
      <c r="D700" s="10"/>
      <c r="E700" s="10"/>
      <c r="F700" s="10"/>
      <c r="G700" s="10"/>
      <c r="H700" s="10"/>
    </row>
    <row r="701" spans="3:8">
      <c r="C701" s="10"/>
      <c r="D701" s="10"/>
      <c r="E701" s="10"/>
      <c r="F701" s="10"/>
      <c r="G701" s="10"/>
      <c r="H701" s="10"/>
    </row>
    <row r="702" spans="3:8">
      <c r="C702" s="10"/>
      <c r="D702" s="10"/>
      <c r="E702" s="10"/>
      <c r="F702" s="10"/>
      <c r="G702" s="10"/>
      <c r="H702" s="10"/>
    </row>
    <row r="703" spans="3:8">
      <c r="C703" s="10"/>
      <c r="D703" s="10"/>
      <c r="E703" s="10"/>
      <c r="F703" s="10"/>
      <c r="G703" s="10"/>
      <c r="H703" s="10"/>
    </row>
    <row r="704" spans="3:8">
      <c r="C704" s="10"/>
      <c r="D704" s="10"/>
      <c r="E704" s="10"/>
      <c r="F704" s="10"/>
      <c r="G704" s="10"/>
      <c r="H704" s="10"/>
    </row>
    <row r="705" spans="3:8">
      <c r="C705" s="10"/>
      <c r="D705" s="10"/>
      <c r="E705" s="10"/>
      <c r="F705" s="10"/>
      <c r="G705" s="10"/>
      <c r="H705" s="10"/>
    </row>
    <row r="706" spans="3:8">
      <c r="C706" s="10"/>
      <c r="D706" s="10"/>
      <c r="E706" s="10"/>
      <c r="F706" s="10"/>
      <c r="G706" s="10"/>
      <c r="H706" s="10"/>
    </row>
    <row r="707" spans="3:8">
      <c r="C707" s="10"/>
      <c r="D707" s="10"/>
      <c r="E707" s="10"/>
      <c r="F707" s="10"/>
      <c r="G707" s="10"/>
      <c r="H707" s="10"/>
    </row>
    <row r="708" spans="3:8">
      <c r="C708" s="10"/>
      <c r="D708" s="10"/>
      <c r="E708" s="10"/>
      <c r="F708" s="10"/>
      <c r="G708" s="10"/>
      <c r="H708" s="10"/>
    </row>
    <row r="709" spans="3:8">
      <c r="C709" s="10"/>
      <c r="D709" s="10"/>
      <c r="E709" s="10"/>
      <c r="F709" s="10"/>
      <c r="G709" s="10"/>
      <c r="H709" s="10"/>
    </row>
    <row r="710" spans="3:8">
      <c r="C710" s="10"/>
      <c r="D710" s="10"/>
      <c r="E710" s="10"/>
      <c r="F710" s="10"/>
      <c r="G710" s="10"/>
      <c r="H710" s="10"/>
    </row>
    <row r="711" spans="3:8">
      <c r="C711" s="10"/>
      <c r="D711" s="10"/>
      <c r="E711" s="10"/>
      <c r="F711" s="10"/>
      <c r="G711" s="10"/>
      <c r="H711" s="10"/>
    </row>
    <row r="712" spans="3:8">
      <c r="C712" s="10"/>
      <c r="D712" s="10"/>
      <c r="E712" s="10"/>
      <c r="F712" s="10"/>
      <c r="G712" s="10"/>
      <c r="H712" s="10"/>
    </row>
    <row r="713" spans="3:8">
      <c r="C713" s="10"/>
      <c r="D713" s="10"/>
      <c r="E713" s="10"/>
      <c r="F713" s="10"/>
      <c r="G713" s="10"/>
      <c r="H713" s="10"/>
    </row>
    <row r="714" spans="3:8">
      <c r="C714" s="10"/>
      <c r="D714" s="10"/>
      <c r="E714" s="10"/>
      <c r="F714" s="10"/>
      <c r="G714" s="10"/>
      <c r="H714" s="10"/>
    </row>
    <row r="715" spans="3:8">
      <c r="C715" s="10"/>
      <c r="D715" s="10"/>
      <c r="E715" s="10"/>
      <c r="F715" s="10"/>
      <c r="G715" s="10"/>
      <c r="H715" s="10"/>
    </row>
    <row r="716" spans="3:8">
      <c r="C716" s="10"/>
      <c r="D716" s="10"/>
      <c r="E716" s="10"/>
      <c r="F716" s="10"/>
      <c r="G716" s="10"/>
      <c r="H716" s="10"/>
    </row>
    <row r="717" spans="3:8">
      <c r="C717" s="10"/>
      <c r="D717" s="10"/>
      <c r="E717" s="10"/>
      <c r="F717" s="10"/>
      <c r="G717" s="10"/>
      <c r="H717" s="10"/>
    </row>
    <row r="718" spans="3:8">
      <c r="C718" s="10"/>
      <c r="D718" s="10"/>
      <c r="E718" s="10"/>
      <c r="F718" s="10"/>
      <c r="G718" s="10"/>
      <c r="H718" s="10"/>
    </row>
    <row r="719" spans="3:8">
      <c r="C719" s="10"/>
      <c r="D719" s="10"/>
      <c r="E719" s="10"/>
      <c r="F719" s="10"/>
      <c r="G719" s="10"/>
      <c r="H719" s="10"/>
    </row>
    <row r="720" spans="3:8">
      <c r="C720" s="10"/>
      <c r="D720" s="10"/>
      <c r="E720" s="10"/>
      <c r="F720" s="10"/>
      <c r="G720" s="10"/>
      <c r="H720" s="10"/>
    </row>
    <row r="721" spans="3:8">
      <c r="C721" s="10"/>
      <c r="D721" s="10"/>
      <c r="E721" s="10"/>
      <c r="F721" s="10"/>
      <c r="G721" s="10"/>
      <c r="H721" s="10"/>
    </row>
    <row r="722" spans="3:8">
      <c r="C722" s="10"/>
      <c r="D722" s="10"/>
      <c r="E722" s="10"/>
      <c r="F722" s="10"/>
      <c r="G722" s="10"/>
      <c r="H722" s="10"/>
    </row>
    <row r="723" spans="3:8">
      <c r="C723" s="10"/>
      <c r="D723" s="10"/>
      <c r="E723" s="10"/>
      <c r="F723" s="10"/>
      <c r="G723" s="10"/>
      <c r="H723" s="10"/>
    </row>
    <row r="724" spans="3:8">
      <c r="C724" s="10"/>
      <c r="D724" s="10"/>
      <c r="E724" s="10"/>
      <c r="F724" s="10"/>
      <c r="G724" s="10"/>
      <c r="H724" s="10"/>
    </row>
    <row r="725" spans="3:8">
      <c r="C725" s="10"/>
      <c r="D725" s="10"/>
      <c r="E725" s="10"/>
      <c r="F725" s="10"/>
      <c r="G725" s="10"/>
      <c r="H725" s="10"/>
    </row>
    <row r="726" spans="3:8">
      <c r="C726" s="10"/>
      <c r="D726" s="10"/>
      <c r="E726" s="10"/>
      <c r="F726" s="10"/>
      <c r="G726" s="10"/>
      <c r="H726" s="10"/>
    </row>
    <row r="727" spans="3:8">
      <c r="C727" s="10"/>
      <c r="D727" s="10"/>
      <c r="E727" s="10"/>
      <c r="F727" s="10"/>
      <c r="G727" s="10"/>
      <c r="H727" s="10"/>
    </row>
    <row r="728" spans="3:8">
      <c r="C728" s="10"/>
      <c r="D728" s="10"/>
      <c r="E728" s="10"/>
      <c r="F728" s="10"/>
      <c r="G728" s="10"/>
      <c r="H728" s="10"/>
    </row>
    <row r="729" spans="3:8">
      <c r="C729" s="10"/>
      <c r="D729" s="10"/>
      <c r="E729" s="10"/>
      <c r="F729" s="10"/>
      <c r="G729" s="10"/>
      <c r="H729" s="10"/>
    </row>
    <row r="730" spans="3:8">
      <c r="C730" s="10"/>
      <c r="D730" s="10"/>
      <c r="E730" s="10"/>
      <c r="F730" s="10"/>
      <c r="G730" s="10"/>
      <c r="H730" s="10"/>
    </row>
    <row r="731" spans="3:8">
      <c r="C731" s="10"/>
      <c r="D731" s="10"/>
      <c r="E731" s="10"/>
      <c r="F731" s="10"/>
      <c r="G731" s="10"/>
      <c r="H731" s="10"/>
    </row>
    <row r="732" spans="3:8">
      <c r="C732" s="10"/>
      <c r="D732" s="10"/>
      <c r="E732" s="10"/>
      <c r="F732" s="10"/>
      <c r="G732" s="10"/>
      <c r="H732" s="10"/>
    </row>
    <row r="733" spans="3:8">
      <c r="C733" s="10"/>
      <c r="D733" s="10"/>
      <c r="E733" s="10"/>
      <c r="F733" s="10"/>
      <c r="G733" s="10"/>
      <c r="H733" s="10"/>
    </row>
    <row r="734" spans="3:8">
      <c r="C734" s="10"/>
      <c r="D734" s="10"/>
      <c r="E734" s="10"/>
      <c r="F734" s="10"/>
      <c r="G734" s="10"/>
      <c r="H734" s="10"/>
    </row>
    <row r="735" spans="3:8">
      <c r="C735" s="10"/>
      <c r="D735" s="10"/>
      <c r="E735" s="10"/>
      <c r="F735" s="10"/>
      <c r="G735" s="10"/>
      <c r="H735" s="10"/>
    </row>
    <row r="736" spans="3:8">
      <c r="C736" s="10"/>
      <c r="D736" s="10"/>
      <c r="E736" s="10"/>
      <c r="F736" s="10"/>
      <c r="G736" s="10"/>
      <c r="H736" s="10"/>
    </row>
    <row r="737" spans="3:8">
      <c r="C737" s="10"/>
      <c r="D737" s="10"/>
      <c r="E737" s="10"/>
      <c r="F737" s="10"/>
      <c r="G737" s="10"/>
      <c r="H737" s="10"/>
    </row>
    <row r="738" spans="3:8">
      <c r="C738" s="10"/>
      <c r="D738" s="10"/>
      <c r="E738" s="10"/>
      <c r="F738" s="10"/>
      <c r="G738" s="10"/>
      <c r="H738" s="10"/>
    </row>
    <row r="739" spans="3:8">
      <c r="C739" s="10"/>
      <c r="D739" s="10"/>
      <c r="E739" s="10"/>
      <c r="F739" s="10"/>
      <c r="G739" s="10"/>
      <c r="H739" s="10"/>
    </row>
    <row r="740" spans="3:8">
      <c r="C740" s="10"/>
      <c r="D740" s="10"/>
      <c r="E740" s="10"/>
      <c r="F740" s="10"/>
      <c r="G740" s="10"/>
      <c r="H740" s="10"/>
    </row>
    <row r="741" spans="3:8">
      <c r="C741" s="10"/>
      <c r="D741" s="10"/>
      <c r="E741" s="10"/>
      <c r="F741" s="10"/>
      <c r="G741" s="10"/>
      <c r="H741" s="10"/>
    </row>
    <row r="742" spans="3:8">
      <c r="C742" s="10"/>
      <c r="D742" s="10"/>
      <c r="E742" s="10"/>
      <c r="F742" s="10"/>
      <c r="G742" s="10"/>
      <c r="H742" s="10"/>
    </row>
    <row r="743" spans="3:8">
      <c r="C743" s="10"/>
      <c r="D743" s="10"/>
      <c r="E743" s="10"/>
      <c r="F743" s="10"/>
      <c r="G743" s="10"/>
      <c r="H743" s="10"/>
    </row>
    <row r="744" spans="3:8">
      <c r="C744" s="10"/>
      <c r="D744" s="10"/>
      <c r="E744" s="10"/>
      <c r="F744" s="10"/>
      <c r="G744" s="10"/>
      <c r="H744" s="10"/>
    </row>
    <row r="745" spans="3:8">
      <c r="C745" s="10"/>
      <c r="D745" s="10"/>
      <c r="E745" s="10"/>
      <c r="F745" s="10"/>
      <c r="G745" s="10"/>
      <c r="H745" s="10"/>
    </row>
    <row r="746" spans="3:8">
      <c r="C746" s="10"/>
      <c r="D746" s="10"/>
      <c r="E746" s="10"/>
      <c r="F746" s="10"/>
      <c r="G746" s="10"/>
      <c r="H746" s="10"/>
    </row>
    <row r="747" spans="3:8">
      <c r="C747" s="10"/>
      <c r="D747" s="10"/>
      <c r="E747" s="10"/>
      <c r="F747" s="10"/>
      <c r="G747" s="10"/>
      <c r="H747" s="10"/>
    </row>
    <row r="748" spans="3:8">
      <c r="C748" s="10"/>
      <c r="D748" s="10"/>
      <c r="E748" s="10"/>
      <c r="F748" s="10"/>
      <c r="G748" s="10"/>
      <c r="H748" s="10"/>
    </row>
    <row r="749" spans="3:8">
      <c r="C749" s="10"/>
      <c r="D749" s="10"/>
      <c r="E749" s="10"/>
      <c r="F749" s="10"/>
      <c r="G749" s="10"/>
      <c r="H749" s="10"/>
    </row>
    <row r="750" spans="3:8">
      <c r="C750" s="10"/>
      <c r="D750" s="10"/>
      <c r="E750" s="10"/>
      <c r="F750" s="10"/>
      <c r="G750" s="10"/>
      <c r="H750" s="10"/>
    </row>
    <row r="751" spans="3:8">
      <c r="C751" s="10"/>
      <c r="D751" s="10"/>
      <c r="E751" s="10"/>
      <c r="F751" s="10"/>
      <c r="G751" s="10"/>
      <c r="H751" s="10"/>
    </row>
    <row r="752" spans="3:8">
      <c r="C752" s="10"/>
      <c r="D752" s="10"/>
      <c r="E752" s="10"/>
      <c r="F752" s="10"/>
      <c r="G752" s="10"/>
      <c r="H752" s="10"/>
    </row>
    <row r="753" spans="3:8">
      <c r="C753" s="10"/>
      <c r="D753" s="10"/>
      <c r="E753" s="10"/>
      <c r="F753" s="10"/>
      <c r="G753" s="10"/>
      <c r="H753" s="10"/>
    </row>
    <row r="754" spans="3:8">
      <c r="C754" s="10"/>
      <c r="D754" s="10"/>
      <c r="E754" s="10"/>
      <c r="F754" s="10"/>
      <c r="G754" s="10"/>
      <c r="H754" s="10"/>
    </row>
    <row r="755" spans="3:8">
      <c r="C755" s="10"/>
      <c r="D755" s="10"/>
      <c r="E755" s="10"/>
      <c r="F755" s="10"/>
      <c r="G755" s="10"/>
      <c r="H755" s="10"/>
    </row>
    <row r="756" spans="3:8">
      <c r="C756" s="10"/>
      <c r="D756" s="10"/>
      <c r="E756" s="10"/>
      <c r="F756" s="10"/>
      <c r="G756" s="10"/>
      <c r="H756" s="10"/>
    </row>
    <row r="757" spans="3:8">
      <c r="C757" s="10"/>
      <c r="D757" s="10"/>
      <c r="E757" s="10"/>
      <c r="F757" s="10"/>
      <c r="G757" s="10"/>
      <c r="H757" s="10"/>
    </row>
    <row r="758" spans="3:8">
      <c r="C758" s="10"/>
      <c r="D758" s="10"/>
      <c r="E758" s="10"/>
      <c r="F758" s="10"/>
      <c r="G758" s="10"/>
      <c r="H758" s="10"/>
    </row>
    <row r="759" spans="3:8">
      <c r="C759" s="10"/>
      <c r="D759" s="10"/>
      <c r="E759" s="10"/>
      <c r="F759" s="10"/>
      <c r="G759" s="10"/>
      <c r="H759" s="10"/>
    </row>
    <row r="760" spans="3:8">
      <c r="C760" s="10"/>
      <c r="D760" s="10"/>
      <c r="E760" s="10"/>
      <c r="F760" s="10"/>
      <c r="G760" s="10"/>
      <c r="H760" s="10"/>
    </row>
    <row r="761" spans="3:8">
      <c r="C761" s="10"/>
      <c r="D761" s="10"/>
      <c r="E761" s="10"/>
      <c r="F761" s="10"/>
      <c r="G761" s="10"/>
      <c r="H761" s="10"/>
    </row>
    <row r="762" spans="3:8">
      <c r="C762" s="10"/>
      <c r="D762" s="10"/>
      <c r="E762" s="10"/>
      <c r="F762" s="10"/>
      <c r="G762" s="10"/>
      <c r="H762" s="10"/>
    </row>
    <row r="763" spans="3:8">
      <c r="C763" s="10"/>
      <c r="D763" s="10"/>
      <c r="E763" s="10"/>
      <c r="F763" s="10"/>
      <c r="G763" s="10"/>
      <c r="H763" s="10"/>
    </row>
    <row r="764" spans="3:8">
      <c r="C764" s="10"/>
      <c r="D764" s="10"/>
      <c r="E764" s="10"/>
      <c r="F764" s="10"/>
      <c r="G764" s="10"/>
      <c r="H764" s="10"/>
    </row>
    <row r="765" spans="3:8">
      <c r="C765" s="10"/>
      <c r="D765" s="10"/>
      <c r="E765" s="10"/>
      <c r="F765" s="10"/>
      <c r="G765" s="10"/>
      <c r="H765" s="10"/>
    </row>
    <row r="766" spans="3:8">
      <c r="C766" s="10"/>
      <c r="D766" s="10"/>
      <c r="E766" s="10"/>
      <c r="F766" s="10"/>
      <c r="G766" s="10"/>
      <c r="H766" s="10"/>
    </row>
    <row r="767" spans="3:8">
      <c r="C767" s="10"/>
      <c r="D767" s="10"/>
      <c r="E767" s="10"/>
      <c r="F767" s="10"/>
      <c r="G767" s="10"/>
      <c r="H767" s="10"/>
    </row>
    <row r="768" spans="3:8">
      <c r="C768" s="10"/>
      <c r="D768" s="10"/>
      <c r="E768" s="10"/>
      <c r="F768" s="10"/>
      <c r="G768" s="10"/>
      <c r="H768" s="10"/>
    </row>
    <row r="769" spans="3:8">
      <c r="C769" s="10"/>
      <c r="D769" s="10"/>
      <c r="E769" s="10"/>
      <c r="F769" s="10"/>
      <c r="G769" s="10"/>
      <c r="H769" s="10"/>
    </row>
    <row r="770" spans="3:8">
      <c r="C770" s="10"/>
      <c r="D770" s="10"/>
      <c r="E770" s="10"/>
      <c r="F770" s="10"/>
      <c r="G770" s="10"/>
      <c r="H770" s="10"/>
    </row>
    <row r="771" spans="3:8">
      <c r="C771" s="10"/>
      <c r="D771" s="10"/>
      <c r="E771" s="10"/>
      <c r="F771" s="10"/>
      <c r="G771" s="10"/>
      <c r="H771" s="10"/>
    </row>
    <row r="772" spans="3:8">
      <c r="C772" s="10"/>
      <c r="D772" s="10"/>
      <c r="E772" s="10"/>
      <c r="F772" s="10"/>
      <c r="G772" s="10"/>
      <c r="H772" s="10"/>
    </row>
    <row r="773" spans="3:8">
      <c r="C773" s="10"/>
      <c r="D773" s="10"/>
      <c r="E773" s="10"/>
      <c r="F773" s="10"/>
      <c r="G773" s="10"/>
      <c r="H773" s="10"/>
    </row>
    <row r="774" spans="3:8">
      <c r="C774" s="10"/>
      <c r="D774" s="10"/>
      <c r="E774" s="10"/>
      <c r="F774" s="10"/>
      <c r="G774" s="10"/>
      <c r="H774" s="10"/>
    </row>
    <row r="775" spans="3:8">
      <c r="C775" s="10"/>
      <c r="D775" s="10"/>
      <c r="E775" s="10"/>
      <c r="F775" s="10"/>
      <c r="G775" s="10"/>
      <c r="H775" s="10"/>
    </row>
    <row r="776" spans="3:8">
      <c r="C776" s="10"/>
      <c r="D776" s="10"/>
      <c r="E776" s="10"/>
      <c r="F776" s="10"/>
      <c r="G776" s="10"/>
      <c r="H776" s="10"/>
    </row>
    <row r="777" spans="3:8">
      <c r="C777" s="10"/>
      <c r="D777" s="10"/>
      <c r="E777" s="10"/>
      <c r="F777" s="10"/>
      <c r="G777" s="10"/>
      <c r="H777" s="10"/>
    </row>
    <row r="778" spans="3:8">
      <c r="C778" s="10"/>
      <c r="D778" s="10"/>
      <c r="E778" s="10"/>
      <c r="F778" s="10"/>
      <c r="G778" s="10"/>
      <c r="H778" s="10"/>
    </row>
    <row r="779" spans="3:8">
      <c r="C779" s="10"/>
      <c r="D779" s="10"/>
      <c r="E779" s="10"/>
      <c r="F779" s="10"/>
      <c r="G779" s="10"/>
      <c r="H779" s="10"/>
    </row>
    <row r="780" spans="3:8">
      <c r="C780" s="10"/>
      <c r="D780" s="10"/>
      <c r="E780" s="10"/>
      <c r="F780" s="10"/>
      <c r="G780" s="10"/>
      <c r="H780" s="10"/>
    </row>
    <row r="781" spans="3:8">
      <c r="C781" s="10"/>
      <c r="D781" s="10"/>
      <c r="E781" s="10"/>
      <c r="F781" s="10"/>
      <c r="G781" s="10"/>
      <c r="H781" s="10"/>
    </row>
    <row r="782" spans="3:8">
      <c r="C782" s="10"/>
      <c r="D782" s="10"/>
      <c r="E782" s="10"/>
      <c r="F782" s="10"/>
      <c r="G782" s="10"/>
      <c r="H782" s="10"/>
    </row>
    <row r="783" spans="3:8">
      <c r="C783" s="10"/>
      <c r="D783" s="10"/>
      <c r="E783" s="10"/>
      <c r="F783" s="10"/>
      <c r="G783" s="10"/>
      <c r="H783" s="10"/>
    </row>
    <row r="784" spans="3:8">
      <c r="C784" s="10"/>
      <c r="D784" s="10"/>
      <c r="E784" s="10"/>
      <c r="F784" s="10"/>
      <c r="G784" s="10"/>
      <c r="H784" s="10"/>
    </row>
    <row r="785" spans="3:8">
      <c r="C785" s="10"/>
      <c r="D785" s="10"/>
      <c r="E785" s="10"/>
      <c r="F785" s="10"/>
      <c r="G785" s="10"/>
      <c r="H785" s="10"/>
    </row>
    <row r="786" spans="3:8">
      <c r="C786" s="10"/>
      <c r="D786" s="10"/>
      <c r="E786" s="10"/>
      <c r="F786" s="10"/>
      <c r="G786" s="10"/>
      <c r="H786" s="10"/>
    </row>
    <row r="787" spans="3:8">
      <c r="C787" s="10"/>
      <c r="D787" s="10"/>
      <c r="E787" s="10"/>
      <c r="F787" s="10"/>
      <c r="G787" s="10"/>
      <c r="H787" s="10"/>
    </row>
    <row r="788" spans="3:8">
      <c r="C788" s="10"/>
      <c r="D788" s="10"/>
      <c r="E788" s="10"/>
      <c r="F788" s="10"/>
      <c r="G788" s="10"/>
      <c r="H788" s="10"/>
    </row>
    <row r="789" spans="3:8">
      <c r="C789" s="10"/>
      <c r="D789" s="10"/>
      <c r="E789" s="10"/>
      <c r="F789" s="10"/>
      <c r="G789" s="10"/>
      <c r="H789" s="10"/>
    </row>
    <row r="790" spans="3:8">
      <c r="C790" s="10"/>
      <c r="D790" s="10"/>
      <c r="E790" s="10"/>
      <c r="F790" s="10"/>
      <c r="G790" s="10"/>
      <c r="H790" s="10"/>
    </row>
    <row r="791" spans="3:8">
      <c r="C791" s="10"/>
      <c r="D791" s="10"/>
      <c r="E791" s="10"/>
      <c r="F791" s="10"/>
      <c r="G791" s="10"/>
      <c r="H791" s="10"/>
    </row>
    <row r="792" spans="3:8">
      <c r="C792" s="10"/>
      <c r="D792" s="10"/>
      <c r="E792" s="10"/>
      <c r="F792" s="10"/>
      <c r="G792" s="10"/>
      <c r="H792" s="10"/>
    </row>
    <row r="793" spans="3:8">
      <c r="C793" s="10"/>
      <c r="D793" s="10"/>
      <c r="E793" s="10"/>
      <c r="F793" s="10"/>
      <c r="G793" s="10"/>
      <c r="H793" s="10"/>
    </row>
    <row r="794" spans="3:8">
      <c r="C794" s="10"/>
      <c r="D794" s="10"/>
      <c r="E794" s="10"/>
      <c r="F794" s="10"/>
      <c r="G794" s="10"/>
      <c r="H794" s="10"/>
    </row>
    <row r="795" spans="3:8">
      <c r="C795" s="10"/>
      <c r="D795" s="10"/>
      <c r="E795" s="10"/>
      <c r="F795" s="10"/>
      <c r="G795" s="10"/>
      <c r="H795" s="10"/>
    </row>
    <row r="796" spans="3:8">
      <c r="C796" s="10"/>
      <c r="D796" s="10"/>
      <c r="E796" s="10"/>
      <c r="F796" s="10"/>
      <c r="G796" s="10"/>
      <c r="H796" s="10"/>
    </row>
    <row r="797" spans="3:8">
      <c r="C797" s="10"/>
      <c r="D797" s="10"/>
      <c r="E797" s="10"/>
      <c r="F797" s="10"/>
      <c r="G797" s="10"/>
      <c r="H797" s="10"/>
    </row>
    <row r="798" spans="3:8">
      <c r="C798" s="10"/>
      <c r="D798" s="10"/>
      <c r="E798" s="10"/>
      <c r="F798" s="10"/>
      <c r="G798" s="10"/>
      <c r="H798" s="10"/>
    </row>
    <row r="799" spans="3:8">
      <c r="C799" s="10"/>
      <c r="D799" s="10"/>
      <c r="E799" s="10"/>
      <c r="F799" s="10"/>
      <c r="G799" s="10"/>
      <c r="H799" s="10"/>
    </row>
    <row r="800" spans="3:8">
      <c r="C800" s="10"/>
      <c r="D800" s="10"/>
      <c r="E800" s="10"/>
      <c r="F800" s="10"/>
      <c r="G800" s="10"/>
      <c r="H800" s="10"/>
    </row>
    <row r="801" spans="3:8">
      <c r="C801" s="10"/>
      <c r="D801" s="10"/>
      <c r="E801" s="10"/>
      <c r="F801" s="10"/>
      <c r="G801" s="10"/>
      <c r="H801" s="10"/>
    </row>
    <row r="802" spans="3:8">
      <c r="C802" s="10"/>
      <c r="D802" s="10"/>
      <c r="E802" s="10"/>
      <c r="F802" s="10"/>
      <c r="G802" s="10"/>
      <c r="H802" s="10"/>
    </row>
    <row r="803" spans="3:8">
      <c r="C803" s="10"/>
      <c r="D803" s="10"/>
      <c r="E803" s="10"/>
      <c r="F803" s="10"/>
      <c r="G803" s="10"/>
      <c r="H803" s="10"/>
    </row>
    <row r="804" spans="3:8">
      <c r="C804" s="10"/>
      <c r="D804" s="10"/>
      <c r="E804" s="10"/>
      <c r="F804" s="10"/>
      <c r="G804" s="10"/>
      <c r="H804" s="10"/>
    </row>
    <row r="805" spans="3:8">
      <c r="C805" s="10"/>
      <c r="D805" s="10"/>
      <c r="E805" s="10"/>
      <c r="F805" s="10"/>
      <c r="G805" s="10"/>
      <c r="H805" s="10"/>
    </row>
    <row r="806" spans="3:8">
      <c r="C806" s="10"/>
      <c r="D806" s="10"/>
      <c r="E806" s="10"/>
      <c r="F806" s="10"/>
      <c r="G806" s="10"/>
      <c r="H806" s="10"/>
    </row>
    <row r="807" spans="3:8">
      <c r="C807" s="10"/>
      <c r="D807" s="10"/>
      <c r="E807" s="10"/>
      <c r="F807" s="10"/>
      <c r="G807" s="10"/>
      <c r="H807" s="10"/>
    </row>
    <row r="808" spans="3:8">
      <c r="C808" s="10"/>
      <c r="D808" s="10"/>
      <c r="E808" s="10"/>
      <c r="F808" s="10"/>
      <c r="G808" s="10"/>
      <c r="H808" s="10"/>
    </row>
    <row r="809" spans="3:8">
      <c r="C809" s="10"/>
      <c r="D809" s="10"/>
      <c r="E809" s="10"/>
      <c r="F809" s="10"/>
      <c r="G809" s="10"/>
      <c r="H809" s="10"/>
    </row>
    <row r="810" spans="3:8">
      <c r="C810" s="10"/>
      <c r="D810" s="10"/>
      <c r="E810" s="10"/>
      <c r="F810" s="10"/>
      <c r="G810" s="10"/>
      <c r="H810" s="10"/>
    </row>
    <row r="811" spans="3:8">
      <c r="C811" s="10"/>
      <c r="D811" s="10"/>
      <c r="E811" s="10"/>
      <c r="F811" s="10"/>
      <c r="G811" s="10"/>
      <c r="H811" s="10"/>
    </row>
    <row r="812" spans="3:8">
      <c r="C812" s="10"/>
      <c r="D812" s="10"/>
      <c r="E812" s="10"/>
      <c r="F812" s="10"/>
      <c r="G812" s="10"/>
      <c r="H812" s="10"/>
    </row>
    <row r="813" spans="3:8">
      <c r="C813" s="10"/>
      <c r="D813" s="10"/>
      <c r="E813" s="10"/>
      <c r="F813" s="10"/>
      <c r="G813" s="10"/>
      <c r="H813" s="10"/>
    </row>
    <row r="814" spans="3:8">
      <c r="C814" s="10"/>
      <c r="D814" s="10"/>
      <c r="E814" s="10"/>
      <c r="F814" s="10"/>
      <c r="G814" s="10"/>
      <c r="H814" s="10"/>
    </row>
    <row r="815" spans="3:8">
      <c r="C815" s="10"/>
      <c r="D815" s="10"/>
      <c r="E815" s="10"/>
      <c r="F815" s="10"/>
      <c r="G815" s="10"/>
      <c r="H815" s="10"/>
    </row>
    <row r="816" spans="3:8">
      <c r="C816" s="10"/>
      <c r="D816" s="10"/>
      <c r="E816" s="10"/>
      <c r="F816" s="10"/>
      <c r="G816" s="10"/>
      <c r="H816" s="10"/>
    </row>
    <row r="817" spans="3:8">
      <c r="C817" s="10"/>
      <c r="D817" s="10"/>
      <c r="E817" s="10"/>
      <c r="F817" s="10"/>
      <c r="G817" s="10"/>
      <c r="H817" s="10"/>
    </row>
    <row r="818" spans="3:8">
      <c r="C818" s="10"/>
      <c r="D818" s="10"/>
      <c r="E818" s="10"/>
      <c r="F818" s="10"/>
      <c r="G818" s="10"/>
      <c r="H818" s="10"/>
    </row>
    <row r="819" spans="3:8">
      <c r="C819" s="10"/>
      <c r="D819" s="10"/>
      <c r="E819" s="10"/>
      <c r="F819" s="10"/>
      <c r="G819" s="10"/>
      <c r="H819" s="10"/>
    </row>
    <row r="820" spans="3:8">
      <c r="C820" s="10"/>
      <c r="D820" s="10"/>
      <c r="E820" s="10"/>
      <c r="F820" s="10"/>
      <c r="G820" s="10"/>
      <c r="H820" s="10"/>
    </row>
    <row r="821" spans="3:8">
      <c r="C821" s="10"/>
      <c r="D821" s="10"/>
      <c r="E821" s="10"/>
      <c r="F821" s="10"/>
      <c r="G821" s="10"/>
      <c r="H821" s="10"/>
    </row>
    <row r="822" spans="3:8">
      <c r="C822" s="10"/>
      <c r="D822" s="10"/>
      <c r="E822" s="10"/>
      <c r="F822" s="10"/>
      <c r="G822" s="10"/>
      <c r="H822" s="10"/>
    </row>
    <row r="823" spans="3:8">
      <c r="C823" s="10"/>
      <c r="D823" s="10"/>
      <c r="E823" s="10"/>
      <c r="F823" s="10"/>
      <c r="G823" s="10"/>
      <c r="H823" s="10"/>
    </row>
    <row r="824" spans="3:8">
      <c r="C824" s="10"/>
      <c r="D824" s="10"/>
      <c r="E824" s="10"/>
      <c r="F824" s="10"/>
      <c r="G824" s="10"/>
      <c r="H824" s="10"/>
    </row>
    <row r="825" spans="3:8">
      <c r="C825" s="10"/>
      <c r="D825" s="10"/>
      <c r="E825" s="10"/>
      <c r="F825" s="10"/>
      <c r="G825" s="10"/>
      <c r="H825" s="10"/>
    </row>
    <row r="826" spans="3:8">
      <c r="C826" s="10"/>
      <c r="D826" s="10"/>
      <c r="E826" s="10"/>
      <c r="F826" s="10"/>
      <c r="G826" s="10"/>
      <c r="H826" s="10"/>
    </row>
    <row r="827" spans="3:8">
      <c r="C827" s="10"/>
      <c r="D827" s="10"/>
      <c r="E827" s="10"/>
      <c r="F827" s="10"/>
      <c r="G827" s="10"/>
      <c r="H827" s="10"/>
    </row>
    <row r="828" spans="3:8">
      <c r="C828" s="10"/>
      <c r="D828" s="10"/>
      <c r="E828" s="10"/>
      <c r="F828" s="10"/>
      <c r="G828" s="10"/>
      <c r="H828" s="10"/>
    </row>
    <row r="829" spans="3:8">
      <c r="C829" s="10"/>
      <c r="D829" s="10"/>
      <c r="E829" s="10"/>
      <c r="F829" s="10"/>
      <c r="G829" s="10"/>
      <c r="H829" s="10"/>
    </row>
    <row r="830" spans="3:8">
      <c r="C830" s="10"/>
      <c r="D830" s="10"/>
      <c r="E830" s="10"/>
      <c r="F830" s="10"/>
      <c r="G830" s="10"/>
      <c r="H830" s="10"/>
    </row>
    <row r="831" spans="3:8">
      <c r="C831" s="10"/>
      <c r="D831" s="10"/>
      <c r="E831" s="10"/>
      <c r="F831" s="10"/>
      <c r="G831" s="10"/>
      <c r="H831" s="10"/>
    </row>
    <row r="832" spans="3:8">
      <c r="C832" s="10"/>
      <c r="D832" s="10"/>
      <c r="E832" s="10"/>
      <c r="F832" s="10"/>
      <c r="G832" s="10"/>
      <c r="H832" s="10"/>
    </row>
    <row r="833" spans="3:8">
      <c r="C833" s="10"/>
      <c r="D833" s="10"/>
      <c r="E833" s="10"/>
      <c r="F833" s="10"/>
      <c r="G833" s="10"/>
      <c r="H833" s="10"/>
    </row>
    <row r="834" spans="3:8">
      <c r="C834" s="10"/>
      <c r="D834" s="10"/>
      <c r="E834" s="10"/>
      <c r="F834" s="10"/>
      <c r="G834" s="10"/>
      <c r="H834" s="10"/>
    </row>
    <row r="835" spans="3:8">
      <c r="C835" s="10"/>
      <c r="D835" s="10"/>
      <c r="E835" s="10"/>
      <c r="F835" s="10"/>
      <c r="G835" s="10"/>
      <c r="H835" s="10"/>
    </row>
    <row r="836" spans="3:8">
      <c r="C836" s="10"/>
      <c r="D836" s="10"/>
      <c r="E836" s="10"/>
      <c r="F836" s="10"/>
      <c r="G836" s="10"/>
      <c r="H836" s="10"/>
    </row>
    <row r="837" spans="3:8">
      <c r="C837" s="10"/>
      <c r="D837" s="10"/>
      <c r="E837" s="10"/>
      <c r="F837" s="10"/>
      <c r="G837" s="10"/>
      <c r="H837" s="10"/>
    </row>
    <row r="838" spans="3:8">
      <c r="C838" s="10"/>
      <c r="D838" s="10"/>
      <c r="E838" s="10"/>
      <c r="F838" s="10"/>
      <c r="G838" s="10"/>
      <c r="H838" s="10"/>
    </row>
    <row r="839" spans="3:8">
      <c r="C839" s="10"/>
      <c r="D839" s="10"/>
      <c r="E839" s="10"/>
      <c r="F839" s="10"/>
      <c r="G839" s="10"/>
      <c r="H839" s="10"/>
    </row>
    <row r="840" spans="3:8">
      <c r="C840" s="10"/>
      <c r="D840" s="10"/>
      <c r="E840" s="10"/>
      <c r="F840" s="10"/>
      <c r="G840" s="10"/>
      <c r="H840" s="10"/>
    </row>
    <row r="841" spans="3:8">
      <c r="C841" s="10"/>
      <c r="D841" s="10"/>
      <c r="E841" s="10"/>
      <c r="F841" s="10"/>
      <c r="G841" s="10"/>
      <c r="H841" s="10"/>
    </row>
    <row r="842" spans="3:8">
      <c r="C842" s="10"/>
      <c r="D842" s="10"/>
      <c r="E842" s="10"/>
      <c r="F842" s="10"/>
      <c r="G842" s="10"/>
      <c r="H842" s="10"/>
    </row>
    <row r="843" spans="3:8">
      <c r="C843" s="10"/>
      <c r="D843" s="10"/>
      <c r="E843" s="10"/>
      <c r="F843" s="10"/>
      <c r="G843" s="10"/>
      <c r="H843" s="10"/>
    </row>
    <row r="844" spans="3:8">
      <c r="C844" s="10"/>
      <c r="D844" s="10"/>
      <c r="E844" s="10"/>
      <c r="F844" s="10"/>
      <c r="G844" s="10"/>
      <c r="H844" s="10"/>
    </row>
    <row r="845" spans="3:8">
      <c r="C845" s="10"/>
      <c r="D845" s="10"/>
      <c r="E845" s="10"/>
      <c r="F845" s="10"/>
      <c r="G845" s="10"/>
      <c r="H845" s="10"/>
    </row>
    <row r="846" spans="3:8">
      <c r="C846" s="10"/>
      <c r="D846" s="10"/>
      <c r="E846" s="10"/>
      <c r="F846" s="10"/>
      <c r="G846" s="10"/>
      <c r="H846" s="10"/>
    </row>
    <row r="847" spans="3:8">
      <c r="C847" s="10"/>
      <c r="D847" s="10"/>
      <c r="E847" s="10"/>
      <c r="F847" s="10"/>
      <c r="G847" s="10"/>
      <c r="H847" s="10"/>
    </row>
    <row r="848" spans="3:8">
      <c r="C848" s="10"/>
      <c r="D848" s="10"/>
      <c r="E848" s="10"/>
      <c r="F848" s="10"/>
      <c r="G848" s="10"/>
      <c r="H848" s="10"/>
    </row>
    <row r="849" spans="3:8">
      <c r="C849" s="10"/>
      <c r="D849" s="10"/>
      <c r="E849" s="10"/>
      <c r="F849" s="10"/>
      <c r="G849" s="10"/>
      <c r="H849" s="10"/>
    </row>
    <row r="850" spans="3:8">
      <c r="C850" s="10"/>
      <c r="D850" s="10"/>
      <c r="E850" s="10"/>
      <c r="F850" s="10"/>
      <c r="G850" s="10"/>
      <c r="H850" s="10"/>
    </row>
    <row r="851" spans="3:8">
      <c r="C851" s="10"/>
      <c r="D851" s="10"/>
      <c r="E851" s="10"/>
      <c r="F851" s="10"/>
      <c r="G851" s="10"/>
      <c r="H851" s="10"/>
    </row>
    <row r="852" spans="3:8">
      <c r="C852" s="10"/>
      <c r="D852" s="10"/>
      <c r="E852" s="10"/>
      <c r="F852" s="10"/>
      <c r="G852" s="10"/>
      <c r="H852" s="10"/>
    </row>
    <row r="853" spans="3:8">
      <c r="C853" s="10"/>
      <c r="D853" s="10"/>
      <c r="E853" s="10"/>
      <c r="F853" s="10"/>
      <c r="G853" s="10"/>
      <c r="H853" s="10"/>
    </row>
    <row r="854" spans="3:8">
      <c r="C854" s="10"/>
      <c r="D854" s="10"/>
      <c r="E854" s="10"/>
      <c r="F854" s="10"/>
      <c r="G854" s="10"/>
      <c r="H854" s="10"/>
    </row>
    <row r="855" spans="3:8">
      <c r="C855" s="10"/>
      <c r="D855" s="10"/>
      <c r="E855" s="10"/>
      <c r="F855" s="10"/>
      <c r="G855" s="10"/>
      <c r="H855" s="10"/>
    </row>
    <row r="856" spans="3:8">
      <c r="C856" s="10"/>
      <c r="D856" s="10"/>
      <c r="E856" s="10"/>
      <c r="F856" s="10"/>
      <c r="G856" s="10"/>
      <c r="H856" s="10"/>
    </row>
    <row r="857" spans="3:8">
      <c r="C857" s="10"/>
      <c r="D857" s="10"/>
      <c r="E857" s="10"/>
      <c r="F857" s="10"/>
      <c r="G857" s="10"/>
      <c r="H857" s="10"/>
    </row>
    <row r="858" spans="3:8">
      <c r="C858" s="10"/>
      <c r="D858" s="10"/>
      <c r="E858" s="10"/>
      <c r="F858" s="10"/>
      <c r="G858" s="10"/>
      <c r="H858" s="10"/>
    </row>
    <row r="859" spans="3:8">
      <c r="C859" s="10"/>
      <c r="D859" s="10"/>
      <c r="E859" s="10"/>
      <c r="F859" s="10"/>
      <c r="G859" s="10"/>
      <c r="H859" s="10"/>
    </row>
    <row r="860" spans="3:8">
      <c r="C860" s="10"/>
      <c r="D860" s="10"/>
      <c r="E860" s="10"/>
      <c r="F860" s="10"/>
      <c r="G860" s="10"/>
      <c r="H860" s="10"/>
    </row>
    <row r="861" spans="3:8">
      <c r="C861" s="10"/>
      <c r="D861" s="10"/>
      <c r="E861" s="10"/>
      <c r="F861" s="10"/>
      <c r="G861" s="10"/>
      <c r="H861" s="10"/>
    </row>
    <row r="862" spans="3:8">
      <c r="C862" s="10"/>
      <c r="D862" s="10"/>
      <c r="E862" s="10"/>
      <c r="F862" s="10"/>
      <c r="G862" s="10"/>
      <c r="H862" s="10"/>
    </row>
    <row r="863" spans="3:8">
      <c r="C863" s="10"/>
      <c r="D863" s="10"/>
      <c r="E863" s="10"/>
      <c r="F863" s="10"/>
      <c r="G863" s="10"/>
      <c r="H863" s="10"/>
    </row>
    <row r="864" spans="3:8">
      <c r="C864" s="10"/>
      <c r="D864" s="10"/>
      <c r="E864" s="10"/>
      <c r="F864" s="10"/>
      <c r="G864" s="10"/>
      <c r="H864" s="10"/>
    </row>
    <row r="865" spans="3:8">
      <c r="C865" s="10"/>
      <c r="D865" s="10"/>
      <c r="E865" s="10"/>
      <c r="F865" s="10"/>
      <c r="G865" s="10"/>
      <c r="H865" s="10"/>
    </row>
    <row r="866" spans="3:8">
      <c r="C866" s="10"/>
      <c r="D866" s="10"/>
      <c r="E866" s="10"/>
      <c r="F866" s="10"/>
      <c r="G866" s="10"/>
      <c r="H866" s="10"/>
    </row>
    <row r="867" spans="3:8">
      <c r="C867" s="10"/>
      <c r="D867" s="10"/>
      <c r="E867" s="10"/>
      <c r="F867" s="10"/>
      <c r="G867" s="10"/>
      <c r="H867" s="10"/>
    </row>
    <row r="868" spans="3:8">
      <c r="C868" s="10"/>
      <c r="D868" s="10"/>
      <c r="E868" s="10"/>
      <c r="F868" s="10"/>
      <c r="G868" s="10"/>
      <c r="H868" s="10"/>
    </row>
    <row r="869" spans="3:8">
      <c r="C869" s="10"/>
      <c r="D869" s="10"/>
      <c r="E869" s="10"/>
      <c r="F869" s="10"/>
      <c r="G869" s="10"/>
      <c r="H869" s="10"/>
    </row>
    <row r="870" spans="3:8">
      <c r="C870" s="10"/>
      <c r="D870" s="10"/>
      <c r="E870" s="10"/>
      <c r="F870" s="10"/>
      <c r="G870" s="10"/>
      <c r="H870" s="10"/>
    </row>
    <row r="871" spans="3:8">
      <c r="C871" s="10"/>
      <c r="D871" s="10"/>
      <c r="E871" s="10"/>
      <c r="F871" s="10"/>
      <c r="G871" s="10"/>
      <c r="H871" s="10"/>
    </row>
    <row r="872" spans="3:8">
      <c r="C872" s="10"/>
      <c r="D872" s="10"/>
      <c r="E872" s="10"/>
      <c r="F872" s="10"/>
      <c r="G872" s="10"/>
      <c r="H872" s="10"/>
    </row>
    <row r="873" spans="3:8">
      <c r="C873" s="10"/>
      <c r="D873" s="10"/>
      <c r="E873" s="10"/>
      <c r="F873" s="10"/>
      <c r="G873" s="10"/>
      <c r="H873" s="10"/>
    </row>
    <row r="874" spans="3:8">
      <c r="C874" s="10"/>
      <c r="D874" s="10"/>
      <c r="E874" s="10"/>
      <c r="F874" s="10"/>
      <c r="G874" s="10"/>
      <c r="H874" s="10"/>
    </row>
    <row r="875" spans="3:8">
      <c r="C875" s="10"/>
      <c r="D875" s="10"/>
      <c r="E875" s="10"/>
      <c r="F875" s="10"/>
      <c r="G875" s="10"/>
      <c r="H875" s="10"/>
    </row>
    <row r="876" spans="3:8">
      <c r="C876" s="10"/>
      <c r="D876" s="10"/>
      <c r="E876" s="10"/>
      <c r="F876" s="10"/>
      <c r="G876" s="10"/>
      <c r="H876" s="10"/>
    </row>
    <row r="877" spans="3:8">
      <c r="C877" s="10"/>
      <c r="D877" s="10"/>
      <c r="E877" s="10"/>
      <c r="F877" s="10"/>
      <c r="G877" s="10"/>
      <c r="H877" s="10"/>
    </row>
    <row r="878" spans="3:8">
      <c r="C878" s="10"/>
      <c r="D878" s="10"/>
      <c r="E878" s="10"/>
      <c r="F878" s="10"/>
      <c r="G878" s="10"/>
      <c r="H878" s="10"/>
    </row>
    <row r="879" spans="3:8">
      <c r="C879" s="10"/>
      <c r="D879" s="10"/>
      <c r="E879" s="10"/>
      <c r="F879" s="10"/>
      <c r="G879" s="10"/>
      <c r="H879" s="10"/>
    </row>
    <row r="880" spans="3:8">
      <c r="C880" s="10"/>
      <c r="D880" s="10"/>
      <c r="E880" s="10"/>
      <c r="F880" s="10"/>
      <c r="G880" s="10"/>
      <c r="H880" s="10"/>
    </row>
    <row r="881" spans="3:8">
      <c r="C881" s="10"/>
      <c r="D881" s="10"/>
      <c r="E881" s="10"/>
      <c r="F881" s="10"/>
      <c r="G881" s="10"/>
      <c r="H881" s="10"/>
    </row>
    <row r="882" spans="3:8">
      <c r="C882" s="10"/>
      <c r="D882" s="10"/>
      <c r="E882" s="10"/>
      <c r="F882" s="10"/>
      <c r="G882" s="10"/>
      <c r="H882" s="10"/>
    </row>
    <row r="883" spans="3:8">
      <c r="C883" s="10"/>
      <c r="D883" s="10"/>
      <c r="E883" s="10"/>
      <c r="F883" s="10"/>
      <c r="G883" s="10"/>
      <c r="H883" s="10"/>
    </row>
    <row r="884" spans="3:8">
      <c r="C884" s="10"/>
      <c r="D884" s="10"/>
      <c r="E884" s="10"/>
      <c r="F884" s="10"/>
      <c r="G884" s="10"/>
      <c r="H884" s="10"/>
    </row>
    <row r="885" spans="3:8">
      <c r="C885" s="10"/>
      <c r="D885" s="10"/>
      <c r="E885" s="10"/>
      <c r="F885" s="10"/>
      <c r="G885" s="10"/>
      <c r="H885" s="10"/>
    </row>
    <row r="886" spans="3:8">
      <c r="C886" s="10"/>
      <c r="D886" s="10"/>
      <c r="E886" s="10"/>
      <c r="F886" s="10"/>
      <c r="G886" s="10"/>
      <c r="H886" s="10"/>
    </row>
    <row r="887" spans="3:8">
      <c r="C887" s="10"/>
      <c r="D887" s="10"/>
      <c r="E887" s="10"/>
      <c r="F887" s="10"/>
      <c r="G887" s="10"/>
      <c r="H887" s="10"/>
    </row>
    <row r="888" spans="3:8">
      <c r="C888" s="10"/>
      <c r="D888" s="10"/>
      <c r="E888" s="10"/>
      <c r="F888" s="10"/>
      <c r="G888" s="10"/>
      <c r="H888" s="10"/>
    </row>
    <row r="889" spans="3:8">
      <c r="C889" s="10"/>
      <c r="D889" s="10"/>
      <c r="E889" s="10"/>
      <c r="F889" s="10"/>
      <c r="G889" s="10"/>
      <c r="H889" s="10"/>
    </row>
    <row r="890" spans="3:8">
      <c r="C890" s="10"/>
      <c r="D890" s="10"/>
      <c r="E890" s="10"/>
      <c r="F890" s="10"/>
      <c r="G890" s="10"/>
      <c r="H890" s="10"/>
    </row>
    <row r="891" spans="3:8">
      <c r="C891" s="10"/>
      <c r="D891" s="10"/>
      <c r="E891" s="10"/>
      <c r="F891" s="10"/>
      <c r="G891" s="10"/>
      <c r="H891" s="10"/>
    </row>
    <row r="892" spans="3:8">
      <c r="C892" s="10"/>
      <c r="D892" s="10"/>
      <c r="E892" s="10"/>
      <c r="F892" s="10"/>
      <c r="G892" s="10"/>
      <c r="H892" s="10"/>
    </row>
    <row r="893" spans="3:8">
      <c r="C893" s="10"/>
      <c r="D893" s="10"/>
      <c r="E893" s="10"/>
      <c r="F893" s="10"/>
      <c r="G893" s="10"/>
      <c r="H893" s="10"/>
    </row>
    <row r="894" spans="3:8">
      <c r="C894" s="10"/>
      <c r="D894" s="10"/>
      <c r="E894" s="10"/>
      <c r="F894" s="10"/>
      <c r="G894" s="10"/>
      <c r="H894" s="10"/>
    </row>
    <row r="895" spans="3:8">
      <c r="C895" s="10"/>
      <c r="D895" s="10"/>
      <c r="E895" s="10"/>
      <c r="F895" s="10"/>
      <c r="G895" s="10"/>
      <c r="H895" s="10"/>
    </row>
    <row r="896" spans="3:8">
      <c r="C896" s="10"/>
      <c r="D896" s="10"/>
      <c r="E896" s="10"/>
      <c r="F896" s="10"/>
      <c r="G896" s="10"/>
      <c r="H896" s="10"/>
    </row>
    <row r="897" spans="3:8">
      <c r="C897" s="10"/>
      <c r="D897" s="10"/>
      <c r="E897" s="10"/>
      <c r="F897" s="10"/>
      <c r="G897" s="10"/>
      <c r="H897" s="10"/>
    </row>
    <row r="898" spans="3:8">
      <c r="C898" s="10"/>
      <c r="D898" s="10"/>
      <c r="E898" s="10"/>
      <c r="F898" s="10"/>
      <c r="G898" s="10"/>
      <c r="H898" s="10"/>
    </row>
    <row r="899" spans="3:8">
      <c r="C899" s="10"/>
      <c r="D899" s="10"/>
      <c r="E899" s="10"/>
      <c r="F899" s="10"/>
      <c r="G899" s="10"/>
      <c r="H899" s="10"/>
    </row>
    <row r="900" spans="3:8">
      <c r="C900" s="10"/>
      <c r="D900" s="10"/>
      <c r="E900" s="10"/>
      <c r="F900" s="10"/>
      <c r="G900" s="10"/>
      <c r="H900" s="10"/>
    </row>
    <row r="901" spans="3:8">
      <c r="C901" s="10"/>
      <c r="D901" s="10"/>
      <c r="E901" s="10"/>
      <c r="F901" s="10"/>
      <c r="G901" s="10"/>
      <c r="H901" s="10"/>
    </row>
    <row r="902" spans="3:8">
      <c r="C902" s="10"/>
      <c r="D902" s="10"/>
      <c r="E902" s="10"/>
      <c r="F902" s="10"/>
      <c r="G902" s="10"/>
      <c r="H902" s="10"/>
    </row>
    <row r="903" spans="3:8">
      <c r="C903" s="10"/>
      <c r="D903" s="10"/>
      <c r="E903" s="10"/>
      <c r="F903" s="10"/>
      <c r="G903" s="10"/>
      <c r="H903" s="10"/>
    </row>
    <row r="904" spans="3:8">
      <c r="C904" s="10"/>
      <c r="D904" s="10"/>
      <c r="E904" s="10"/>
      <c r="F904" s="10"/>
      <c r="G904" s="10"/>
      <c r="H904" s="10"/>
    </row>
    <row r="905" spans="3:8">
      <c r="C905" s="10"/>
      <c r="D905" s="10"/>
      <c r="E905" s="10"/>
      <c r="F905" s="10"/>
      <c r="G905" s="10"/>
      <c r="H905" s="10"/>
    </row>
    <row r="906" spans="3:8">
      <c r="C906" s="10"/>
      <c r="D906" s="10"/>
      <c r="E906" s="10"/>
      <c r="F906" s="10"/>
      <c r="G906" s="10"/>
      <c r="H906" s="10"/>
    </row>
    <row r="907" spans="3:8">
      <c r="C907" s="10"/>
      <c r="D907" s="10"/>
      <c r="E907" s="10"/>
      <c r="F907" s="10"/>
      <c r="G907" s="10"/>
      <c r="H907" s="10"/>
    </row>
    <row r="908" spans="3:8">
      <c r="C908" s="10"/>
      <c r="D908" s="10"/>
      <c r="E908" s="10"/>
      <c r="F908" s="10"/>
      <c r="G908" s="10"/>
      <c r="H908" s="10"/>
    </row>
    <row r="909" spans="3:8">
      <c r="C909" s="10"/>
      <c r="D909" s="10"/>
      <c r="E909" s="10"/>
      <c r="F909" s="10"/>
      <c r="G909" s="10"/>
      <c r="H909" s="10"/>
    </row>
    <row r="910" spans="3:8">
      <c r="C910" s="10"/>
      <c r="D910" s="10"/>
      <c r="E910" s="10"/>
      <c r="F910" s="10"/>
      <c r="G910" s="10"/>
      <c r="H910" s="10"/>
    </row>
    <row r="911" spans="3:8">
      <c r="C911" s="10"/>
      <c r="D911" s="10"/>
      <c r="E911" s="10"/>
      <c r="F911" s="10"/>
      <c r="G911" s="10"/>
      <c r="H911" s="10"/>
    </row>
    <row r="912" spans="3:8">
      <c r="C912" s="10"/>
      <c r="D912" s="10"/>
      <c r="E912" s="10"/>
      <c r="F912" s="10"/>
      <c r="G912" s="10"/>
      <c r="H912" s="10"/>
    </row>
    <row r="913" spans="3:8">
      <c r="C913" s="10"/>
      <c r="D913" s="10"/>
      <c r="E913" s="10"/>
      <c r="F913" s="10"/>
      <c r="G913" s="10"/>
      <c r="H913" s="10"/>
    </row>
    <row r="914" spans="3:8">
      <c r="C914" s="10"/>
      <c r="D914" s="10"/>
      <c r="E914" s="10"/>
      <c r="F914" s="10"/>
      <c r="G914" s="10"/>
      <c r="H914" s="10"/>
    </row>
    <row r="915" spans="3:8">
      <c r="C915" s="10"/>
      <c r="D915" s="10"/>
      <c r="E915" s="10"/>
      <c r="F915" s="10"/>
      <c r="G915" s="10"/>
      <c r="H915" s="10"/>
    </row>
    <row r="916" spans="3:8">
      <c r="C916" s="10"/>
      <c r="D916" s="10"/>
      <c r="E916" s="10"/>
      <c r="F916" s="10"/>
      <c r="G916" s="10"/>
      <c r="H916" s="10"/>
    </row>
    <row r="917" spans="3:8">
      <c r="C917" s="10"/>
      <c r="D917" s="10"/>
      <c r="E917" s="10"/>
      <c r="F917" s="10"/>
      <c r="G917" s="10"/>
      <c r="H917" s="10"/>
    </row>
    <row r="918" spans="3:8">
      <c r="C918" s="10"/>
      <c r="D918" s="10"/>
      <c r="E918" s="10"/>
      <c r="F918" s="10"/>
      <c r="G918" s="10"/>
      <c r="H918" s="10"/>
    </row>
    <row r="919" spans="3:8">
      <c r="C919" s="10"/>
      <c r="D919" s="10"/>
      <c r="E919" s="10"/>
      <c r="F919" s="10"/>
      <c r="G919" s="10"/>
      <c r="H919" s="10"/>
    </row>
    <row r="920" spans="3:8">
      <c r="C920" s="10"/>
      <c r="D920" s="10"/>
      <c r="E920" s="10"/>
      <c r="F920" s="10"/>
      <c r="G920" s="10"/>
      <c r="H920" s="10"/>
    </row>
    <row r="921" spans="3:8">
      <c r="C921" s="10"/>
      <c r="D921" s="10"/>
      <c r="E921" s="10"/>
      <c r="F921" s="10"/>
      <c r="G921" s="10"/>
      <c r="H921" s="10"/>
    </row>
    <row r="922" spans="3:8">
      <c r="C922" s="10"/>
      <c r="D922" s="10"/>
      <c r="E922" s="10"/>
      <c r="F922" s="10"/>
      <c r="G922" s="10"/>
      <c r="H922" s="10"/>
    </row>
    <row r="923" spans="3:8">
      <c r="C923" s="10"/>
      <c r="D923" s="10"/>
      <c r="E923" s="10"/>
      <c r="F923" s="10"/>
      <c r="G923" s="10"/>
      <c r="H923" s="10"/>
    </row>
    <row r="924" spans="3:8">
      <c r="C924" s="10"/>
      <c r="D924" s="10"/>
      <c r="E924" s="10"/>
      <c r="F924" s="10"/>
      <c r="G924" s="10"/>
      <c r="H924" s="10"/>
    </row>
    <row r="925" spans="3:8">
      <c r="C925" s="10"/>
      <c r="D925" s="10"/>
      <c r="E925" s="10"/>
      <c r="F925" s="10"/>
      <c r="G925" s="10"/>
      <c r="H925" s="10"/>
    </row>
    <row r="926" spans="3:8">
      <c r="C926" s="10"/>
      <c r="D926" s="10"/>
      <c r="E926" s="10"/>
      <c r="F926" s="10"/>
      <c r="G926" s="10"/>
      <c r="H926" s="10"/>
    </row>
    <row r="927" spans="3:8">
      <c r="C927" s="10"/>
      <c r="D927" s="10"/>
      <c r="E927" s="10"/>
      <c r="F927" s="10"/>
      <c r="G927" s="10"/>
      <c r="H927" s="10"/>
    </row>
    <row r="928" spans="3:8">
      <c r="C928" s="10"/>
      <c r="D928" s="10"/>
      <c r="E928" s="10"/>
      <c r="F928" s="10"/>
      <c r="G928" s="10"/>
      <c r="H928" s="10"/>
    </row>
    <row r="929" spans="3:8">
      <c r="C929" s="10"/>
      <c r="D929" s="10"/>
      <c r="E929" s="10"/>
      <c r="F929" s="10"/>
      <c r="G929" s="10"/>
      <c r="H929" s="10"/>
    </row>
    <row r="930" spans="3:8">
      <c r="C930" s="10"/>
      <c r="D930" s="10"/>
      <c r="E930" s="10"/>
      <c r="F930" s="10"/>
      <c r="G930" s="10"/>
      <c r="H930" s="10"/>
    </row>
    <row r="931" spans="3:8">
      <c r="C931" s="10"/>
      <c r="D931" s="10"/>
      <c r="E931" s="10"/>
      <c r="F931" s="10"/>
      <c r="G931" s="10"/>
      <c r="H931" s="10"/>
    </row>
    <row r="932" spans="3:8">
      <c r="C932" s="10"/>
      <c r="D932" s="10"/>
      <c r="E932" s="10"/>
      <c r="F932" s="10"/>
      <c r="G932" s="10"/>
      <c r="H932" s="10"/>
    </row>
    <row r="933" spans="3:8">
      <c r="C933" s="10"/>
      <c r="D933" s="10"/>
      <c r="E933" s="10"/>
      <c r="F933" s="10"/>
      <c r="G933" s="10"/>
      <c r="H933" s="10"/>
    </row>
    <row r="934" spans="3:8">
      <c r="C934" s="10"/>
      <c r="D934" s="10"/>
      <c r="E934" s="10"/>
      <c r="F934" s="10"/>
      <c r="G934" s="10"/>
      <c r="H934" s="10"/>
    </row>
    <row r="935" spans="3:8">
      <c r="C935" s="10"/>
      <c r="D935" s="10"/>
      <c r="E935" s="10"/>
      <c r="F935" s="10"/>
      <c r="G935" s="10"/>
      <c r="H935" s="10"/>
    </row>
    <row r="936" spans="3:8">
      <c r="C936" s="10"/>
      <c r="D936" s="10"/>
      <c r="E936" s="10"/>
      <c r="F936" s="10"/>
      <c r="G936" s="10"/>
      <c r="H936" s="10"/>
    </row>
    <row r="937" spans="3:8">
      <c r="C937" s="10"/>
      <c r="D937" s="10"/>
      <c r="E937" s="10"/>
      <c r="F937" s="10"/>
      <c r="G937" s="10"/>
      <c r="H937" s="10"/>
    </row>
    <row r="938" spans="3:8">
      <c r="C938" s="10"/>
      <c r="D938" s="10"/>
      <c r="E938" s="10"/>
      <c r="F938" s="10"/>
      <c r="G938" s="10"/>
      <c r="H938" s="10"/>
    </row>
    <row r="939" spans="3:8">
      <c r="C939" s="10"/>
      <c r="D939" s="10"/>
      <c r="E939" s="10"/>
      <c r="F939" s="10"/>
      <c r="G939" s="10"/>
      <c r="H939" s="10"/>
    </row>
    <row r="940" spans="3:8">
      <c r="C940" s="10"/>
      <c r="D940" s="10"/>
      <c r="E940" s="10"/>
      <c r="F940" s="10"/>
      <c r="G940" s="10"/>
      <c r="H940" s="10"/>
    </row>
    <row r="941" spans="3:8">
      <c r="C941" s="10"/>
      <c r="D941" s="10"/>
      <c r="E941" s="10"/>
      <c r="F941" s="10"/>
      <c r="G941" s="10"/>
      <c r="H941" s="10"/>
    </row>
    <row r="942" spans="3:8">
      <c r="C942" s="10"/>
      <c r="D942" s="10"/>
      <c r="E942" s="10"/>
      <c r="F942" s="10"/>
      <c r="G942" s="10"/>
      <c r="H942" s="10"/>
    </row>
    <row r="943" spans="3:8">
      <c r="C943" s="10"/>
      <c r="D943" s="10"/>
      <c r="E943" s="10"/>
      <c r="F943" s="10"/>
      <c r="G943" s="10"/>
      <c r="H943" s="10"/>
    </row>
    <row r="944" spans="3:8">
      <c r="C944" s="10"/>
      <c r="D944" s="10"/>
      <c r="E944" s="10"/>
      <c r="F944" s="10"/>
      <c r="G944" s="10"/>
      <c r="H944" s="10"/>
    </row>
    <row r="945" spans="3:8">
      <c r="C945" s="10"/>
      <c r="D945" s="10"/>
      <c r="E945" s="10"/>
      <c r="F945" s="10"/>
      <c r="G945" s="10"/>
      <c r="H945" s="10"/>
    </row>
    <row r="946" spans="3:8">
      <c r="C946" s="10"/>
      <c r="D946" s="10"/>
      <c r="E946" s="10"/>
      <c r="F946" s="10"/>
      <c r="G946" s="10"/>
      <c r="H946" s="10"/>
    </row>
    <row r="947" spans="3:8">
      <c r="C947" s="10"/>
      <c r="D947" s="10"/>
      <c r="E947" s="10"/>
      <c r="F947" s="10"/>
      <c r="G947" s="10"/>
      <c r="H947" s="10"/>
    </row>
    <row r="948" spans="3:8">
      <c r="C948" s="10"/>
      <c r="D948" s="10"/>
      <c r="E948" s="10"/>
      <c r="F948" s="10"/>
      <c r="G948" s="10"/>
      <c r="H948" s="10"/>
    </row>
    <row r="949" spans="3:8">
      <c r="C949" s="10"/>
      <c r="D949" s="10"/>
      <c r="E949" s="10"/>
      <c r="F949" s="10"/>
      <c r="G949" s="10"/>
      <c r="H949" s="10"/>
    </row>
    <row r="950" spans="3:8">
      <c r="C950" s="10"/>
      <c r="D950" s="10"/>
      <c r="E950" s="10"/>
      <c r="F950" s="10"/>
      <c r="G950" s="10"/>
      <c r="H950" s="10"/>
    </row>
    <row r="951" spans="3:8">
      <c r="C951" s="10"/>
      <c r="D951" s="10"/>
      <c r="E951" s="10"/>
      <c r="F951" s="10"/>
      <c r="G951" s="10"/>
      <c r="H951" s="10"/>
    </row>
    <row r="952" spans="3:8">
      <c r="C952" s="10"/>
      <c r="D952" s="10"/>
      <c r="E952" s="10"/>
      <c r="F952" s="10"/>
      <c r="G952" s="10"/>
      <c r="H952" s="10"/>
    </row>
    <row r="953" spans="3:8">
      <c r="C953" s="10"/>
      <c r="D953" s="10"/>
      <c r="E953" s="10"/>
      <c r="F953" s="10"/>
      <c r="G953" s="10"/>
      <c r="H953" s="10"/>
    </row>
    <row r="954" spans="3:8">
      <c r="C954" s="10"/>
      <c r="D954" s="10"/>
      <c r="E954" s="10"/>
      <c r="F954" s="10"/>
      <c r="G954" s="10"/>
      <c r="H954" s="10"/>
    </row>
    <row r="955" spans="3:8">
      <c r="C955" s="10"/>
      <c r="D955" s="10"/>
      <c r="E955" s="10"/>
      <c r="F955" s="10"/>
      <c r="G955" s="10"/>
      <c r="H955" s="10"/>
    </row>
    <row r="956" spans="3:8">
      <c r="C956" s="10"/>
      <c r="D956" s="10"/>
      <c r="E956" s="10"/>
      <c r="F956" s="10"/>
      <c r="G956" s="10"/>
      <c r="H956" s="10"/>
    </row>
    <row r="957" spans="3:8">
      <c r="C957" s="10"/>
      <c r="D957" s="10"/>
      <c r="E957" s="10"/>
      <c r="F957" s="10"/>
      <c r="G957" s="10"/>
      <c r="H957" s="10"/>
    </row>
    <row r="958" spans="3:8">
      <c r="C958" s="10"/>
      <c r="D958" s="10"/>
      <c r="E958" s="10"/>
      <c r="F958" s="10"/>
      <c r="G958" s="10"/>
      <c r="H958" s="10"/>
    </row>
    <row r="959" spans="3:8">
      <c r="C959" s="10"/>
      <c r="D959" s="10"/>
      <c r="E959" s="10"/>
      <c r="F959" s="10"/>
      <c r="G959" s="10"/>
      <c r="H959" s="10"/>
    </row>
    <row r="960" spans="3:8">
      <c r="C960" s="10"/>
      <c r="D960" s="10"/>
      <c r="E960" s="10"/>
      <c r="F960" s="10"/>
      <c r="G960" s="10"/>
      <c r="H960" s="10"/>
    </row>
    <row r="961" spans="3:8">
      <c r="C961" s="10"/>
      <c r="D961" s="10"/>
      <c r="E961" s="10"/>
      <c r="F961" s="10"/>
      <c r="G961" s="10"/>
      <c r="H961" s="10"/>
    </row>
    <row r="962" spans="3:8">
      <c r="C962" s="10"/>
      <c r="D962" s="10"/>
      <c r="E962" s="10"/>
      <c r="F962" s="10"/>
      <c r="G962" s="10"/>
      <c r="H962" s="10"/>
    </row>
  </sheetData>
  <sheetProtection password="D6CB" sheet="1" objects="1" scenarios="1" formatCells="0" formatColumns="0" formatRows="0" selectLockedCells="1"/>
  <mergeCells count="5">
    <mergeCell ref="B3:E3"/>
    <mergeCell ref="B5:B6"/>
    <mergeCell ref="B61:B62"/>
    <mergeCell ref="B132:B133"/>
    <mergeCell ref="B181:B182"/>
  </mergeCells>
  <printOptions horizontalCentered="1"/>
  <pageMargins left="0.39370078740157483" right="0.39370078740157483" top="0.39370078740157483" bottom="0.39370078740157483" header="0" footer="0"/>
  <pageSetup paperSize="9" scale="70" orientation="portrait" r:id="rId1"/>
  <headerFooter alignWithMargins="0">
    <oddFooter>&amp;R&amp;P/&amp;N</oddFooter>
  </headerFooter>
  <rowBreaks count="3" manualBreakCount="3">
    <brk id="60" max="6" man="1"/>
    <brk id="129" max="6" man="1"/>
    <brk id="180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">
    <pageSetUpPr fitToPage="1"/>
  </sheetPr>
  <dimension ref="A1:S79"/>
  <sheetViews>
    <sheetView showGridLines="0" view="pageBreakPreview" topLeftCell="A44" zoomScale="80" zoomScaleSheetLayoutView="80" workbookViewId="0">
      <selection activeCell="H62" sqref="H62"/>
    </sheetView>
  </sheetViews>
  <sheetFormatPr defaultColWidth="9.140625" defaultRowHeight="12.75"/>
  <cols>
    <col min="1" max="1" width="1.7109375" style="1" customWidth="1"/>
    <col min="2" max="2" width="42.140625" style="2" customWidth="1"/>
    <col min="3" max="6" width="12.7109375" style="2" customWidth="1"/>
    <col min="7" max="7" width="15.140625" style="1" customWidth="1"/>
    <col min="8" max="8" width="5.140625" style="1" customWidth="1"/>
    <col min="9" max="9" width="11.28515625" style="1" bestFit="1" customWidth="1"/>
    <col min="10" max="19" width="10.140625" style="1" bestFit="1" customWidth="1"/>
    <col min="20" max="16384" width="9.140625" style="1"/>
  </cols>
  <sheetData>
    <row r="1" spans="1:7" ht="7.9" customHeight="1">
      <c r="A1" s="574"/>
      <c r="B1" s="626"/>
      <c r="C1" s="626"/>
      <c r="D1" s="626"/>
      <c r="E1" s="626"/>
      <c r="F1" s="626"/>
      <c r="G1" s="574"/>
    </row>
    <row r="2" spans="1:7" ht="15.75">
      <c r="A2" s="574"/>
      <c r="B2" s="580" t="s">
        <v>312</v>
      </c>
      <c r="C2" s="580"/>
      <c r="D2" s="580"/>
      <c r="E2" s="580"/>
      <c r="F2" s="580"/>
      <c r="G2" s="626"/>
    </row>
    <row r="3" spans="1:7">
      <c r="A3" s="574"/>
      <c r="B3" s="1210" t="s">
        <v>313</v>
      </c>
      <c r="C3" s="1210"/>
      <c r="D3" s="1210"/>
      <c r="E3" s="1210"/>
      <c r="F3" s="1210"/>
      <c r="G3" s="627"/>
    </row>
    <row r="4" spans="1:7" ht="15">
      <c r="A4" s="574"/>
      <c r="B4" s="614"/>
      <c r="C4" s="582"/>
      <c r="D4" s="582"/>
      <c r="E4" s="582"/>
      <c r="F4" s="626"/>
      <c r="G4" s="582" t="s">
        <v>114</v>
      </c>
    </row>
    <row r="5" spans="1:7" s="269" customFormat="1">
      <c r="A5" s="628"/>
      <c r="B5" s="629"/>
      <c r="C5" s="630">
        <v>41274</v>
      </c>
      <c r="D5" s="630">
        <v>41639</v>
      </c>
      <c r="E5" s="630">
        <v>42004</v>
      </c>
      <c r="F5" s="630">
        <v>42369</v>
      </c>
      <c r="G5" s="630">
        <v>42735</v>
      </c>
    </row>
    <row r="6" spans="1:7">
      <c r="A6" s="574"/>
      <c r="B6" s="623" t="s">
        <v>314</v>
      </c>
      <c r="C6" s="631">
        <f>SUM(C7:C9)</f>
        <v>0</v>
      </c>
      <c r="D6" s="631">
        <f>SUM(D7:D9)</f>
        <v>0</v>
      </c>
      <c r="E6" s="631">
        <f>SUM(E7:E9)</f>
        <v>0</v>
      </c>
      <c r="F6" s="631">
        <f>SUM(F7:F9)</f>
        <v>0</v>
      </c>
      <c r="G6" s="631">
        <f>SUM(G7:G9)</f>
        <v>0</v>
      </c>
    </row>
    <row r="7" spans="1:7">
      <c r="A7" s="574"/>
      <c r="B7" s="622" t="s">
        <v>315</v>
      </c>
      <c r="C7" s="93"/>
      <c r="D7" s="93"/>
      <c r="E7" s="93"/>
      <c r="F7" s="93"/>
      <c r="G7" s="93"/>
    </row>
    <row r="8" spans="1:7">
      <c r="A8" s="574"/>
      <c r="B8" s="622" t="s">
        <v>316</v>
      </c>
      <c r="C8" s="93"/>
      <c r="D8" s="93"/>
      <c r="E8" s="93"/>
      <c r="F8" s="93"/>
      <c r="G8" s="93"/>
    </row>
    <row r="9" spans="1:7">
      <c r="A9" s="574"/>
      <c r="B9" s="632" t="s">
        <v>317</v>
      </c>
      <c r="C9" s="94"/>
      <c r="D9" s="94"/>
      <c r="E9" s="94"/>
      <c r="F9" s="94"/>
      <c r="G9" s="94"/>
    </row>
    <row r="10" spans="1:7">
      <c r="A10" s="574"/>
      <c r="B10" s="633"/>
      <c r="C10" s="95"/>
      <c r="D10" s="95"/>
      <c r="E10" s="95"/>
      <c r="F10" s="95"/>
      <c r="G10" s="95"/>
    </row>
    <row r="11" spans="1:7">
      <c r="A11" s="574"/>
      <c r="B11" s="634" t="s">
        <v>318</v>
      </c>
      <c r="C11" s="636">
        <f>SUM(C12:C14)</f>
        <v>0</v>
      </c>
      <c r="D11" s="636">
        <f>SUM(D12:D14)</f>
        <v>0</v>
      </c>
      <c r="E11" s="636">
        <f>SUM(E12:E14)</f>
        <v>0</v>
      </c>
      <c r="F11" s="636">
        <f>SUM(F12:F14)</f>
        <v>0</v>
      </c>
      <c r="G11" s="636">
        <f>SUM(G12:G14)</f>
        <v>0</v>
      </c>
    </row>
    <row r="12" spans="1:7">
      <c r="A12" s="574"/>
      <c r="B12" s="622" t="s">
        <v>319</v>
      </c>
      <c r="C12" s="93"/>
      <c r="D12" s="93"/>
      <c r="E12" s="93"/>
      <c r="F12" s="93"/>
      <c r="G12" s="93"/>
    </row>
    <row r="13" spans="1:7">
      <c r="A13" s="574"/>
      <c r="B13" s="622" t="s">
        <v>320</v>
      </c>
      <c r="C13" s="93"/>
      <c r="D13" s="93"/>
      <c r="E13" s="93"/>
      <c r="F13" s="93"/>
      <c r="G13" s="93"/>
    </row>
    <row r="14" spans="1:7">
      <c r="A14" s="574"/>
      <c r="B14" s="622" t="s">
        <v>321</v>
      </c>
      <c r="C14" s="93"/>
      <c r="D14" s="93"/>
      <c r="E14" s="93"/>
      <c r="F14" s="93"/>
      <c r="G14" s="93"/>
    </row>
    <row r="15" spans="1:7">
      <c r="A15" s="574"/>
      <c r="B15" s="633"/>
      <c r="C15" s="95"/>
      <c r="D15" s="95"/>
      <c r="E15" s="95"/>
      <c r="F15" s="95"/>
      <c r="G15" s="95"/>
    </row>
    <row r="16" spans="1:7">
      <c r="A16" s="574"/>
      <c r="B16" s="623" t="s">
        <v>322</v>
      </c>
      <c r="C16" s="631">
        <f>+C6-C11</f>
        <v>0</v>
      </c>
      <c r="D16" s="631">
        <f>+D6-D11</f>
        <v>0</v>
      </c>
      <c r="E16" s="631">
        <f>+E6-E11</f>
        <v>0</v>
      </c>
      <c r="F16" s="631">
        <f>+F6-F11</f>
        <v>0</v>
      </c>
      <c r="G16" s="631">
        <f>+G6-G11</f>
        <v>0</v>
      </c>
    </row>
    <row r="17" spans="1:7">
      <c r="A17" s="574"/>
      <c r="B17" s="623"/>
      <c r="C17" s="93"/>
      <c r="D17" s="93"/>
      <c r="E17" s="93"/>
      <c r="F17" s="93"/>
      <c r="G17" s="93"/>
    </row>
    <row r="18" spans="1:7">
      <c r="A18" s="574"/>
      <c r="B18" s="623" t="s">
        <v>323</v>
      </c>
      <c r="C18" s="631">
        <f>SUM(C19:C22)</f>
        <v>0</v>
      </c>
      <c r="D18" s="631">
        <f>SUM(D19:D22)</f>
        <v>0</v>
      </c>
      <c r="E18" s="631">
        <f>SUM(E19:E22)</f>
        <v>0</v>
      </c>
      <c r="F18" s="631">
        <f>SUM(F19:F22)</f>
        <v>0</v>
      </c>
      <c r="G18" s="631">
        <f>SUM(G19:G22)</f>
        <v>0</v>
      </c>
    </row>
    <row r="19" spans="1:7">
      <c r="A19" s="574"/>
      <c r="B19" s="622" t="s">
        <v>324</v>
      </c>
      <c r="C19" s="93"/>
      <c r="D19" s="93"/>
      <c r="E19" s="93"/>
      <c r="F19" s="93"/>
      <c r="G19" s="93"/>
    </row>
    <row r="20" spans="1:7">
      <c r="A20" s="574"/>
      <c r="B20" s="622" t="s">
        <v>325</v>
      </c>
      <c r="C20" s="93"/>
      <c r="D20" s="93"/>
      <c r="E20" s="93"/>
      <c r="F20" s="93"/>
      <c r="G20" s="93"/>
    </row>
    <row r="21" spans="1:7">
      <c r="A21" s="574"/>
      <c r="B21" s="622" t="s">
        <v>326</v>
      </c>
      <c r="C21" s="93"/>
      <c r="D21" s="93"/>
      <c r="E21" s="93"/>
      <c r="F21" s="93"/>
      <c r="G21" s="93"/>
    </row>
    <row r="22" spans="1:7">
      <c r="A22" s="574"/>
      <c r="B22" s="622" t="s">
        <v>327</v>
      </c>
      <c r="C22" s="93"/>
      <c r="D22" s="93"/>
      <c r="E22" s="93"/>
      <c r="F22" s="93"/>
      <c r="G22" s="93"/>
    </row>
    <row r="23" spans="1:7">
      <c r="A23" s="574"/>
      <c r="B23" s="633"/>
      <c r="C23" s="96"/>
      <c r="D23" s="96"/>
      <c r="E23" s="96"/>
      <c r="F23" s="96"/>
      <c r="G23" s="96"/>
    </row>
    <row r="24" spans="1:7" s="166" customFormat="1">
      <c r="A24" s="624"/>
      <c r="B24" s="623" t="s">
        <v>328</v>
      </c>
      <c r="C24" s="631">
        <f>+C16-C18</f>
        <v>0</v>
      </c>
      <c r="D24" s="631">
        <f>+D16-D18</f>
        <v>0</v>
      </c>
      <c r="E24" s="631">
        <f>+E16-E18</f>
        <v>0</v>
      </c>
      <c r="F24" s="631">
        <f>+F16-F18</f>
        <v>0</v>
      </c>
      <c r="G24" s="631">
        <f>+G16-G18</f>
        <v>0</v>
      </c>
    </row>
    <row r="25" spans="1:7">
      <c r="A25" s="574"/>
      <c r="B25" s="633"/>
      <c r="C25" s="95"/>
      <c r="D25" s="95"/>
      <c r="E25" s="95"/>
      <c r="F25" s="95"/>
      <c r="G25" s="95"/>
    </row>
    <row r="26" spans="1:7" s="166" customFormat="1">
      <c r="A26" s="624"/>
      <c r="B26" s="623" t="s">
        <v>329</v>
      </c>
      <c r="C26" s="631">
        <f>SUM(C27:C29)</f>
        <v>0</v>
      </c>
      <c r="D26" s="631">
        <f>SUM(D27:D29)</f>
        <v>0</v>
      </c>
      <c r="E26" s="631">
        <f>SUM(E27:E29)</f>
        <v>0</v>
      </c>
      <c r="F26" s="631">
        <f>SUM(F27:F29)</f>
        <v>0</v>
      </c>
      <c r="G26" s="631">
        <f>SUM(G27:G29)</f>
        <v>0</v>
      </c>
    </row>
    <row r="27" spans="1:7">
      <c r="A27" s="574"/>
      <c r="B27" s="622" t="s">
        <v>330</v>
      </c>
      <c r="C27" s="93"/>
      <c r="D27" s="93"/>
      <c r="E27" s="93"/>
      <c r="F27" s="93"/>
      <c r="G27" s="93"/>
    </row>
    <row r="28" spans="1:7">
      <c r="A28" s="574"/>
      <c r="B28" s="622" t="s">
        <v>331</v>
      </c>
      <c r="C28" s="93"/>
      <c r="D28" s="93"/>
      <c r="E28" s="93"/>
      <c r="F28" s="93"/>
      <c r="G28" s="93"/>
    </row>
    <row r="29" spans="1:7">
      <c r="A29" s="574"/>
      <c r="B29" s="622" t="s">
        <v>332</v>
      </c>
      <c r="C29" s="93"/>
      <c r="D29" s="93"/>
      <c r="E29" s="93"/>
      <c r="F29" s="93"/>
      <c r="G29" s="93"/>
    </row>
    <row r="30" spans="1:7">
      <c r="A30" s="574"/>
      <c r="B30" s="633"/>
      <c r="C30" s="96"/>
      <c r="D30" s="96"/>
      <c r="E30" s="96"/>
      <c r="F30" s="96"/>
      <c r="G30" s="96"/>
    </row>
    <row r="31" spans="1:7">
      <c r="A31" s="574"/>
      <c r="B31" s="623" t="s">
        <v>333</v>
      </c>
      <c r="C31" s="631">
        <f>+C24-C26</f>
        <v>0</v>
      </c>
      <c r="D31" s="631">
        <f>+D24-D26</f>
        <v>0</v>
      </c>
      <c r="E31" s="631">
        <f>+E24-E26</f>
        <v>0</v>
      </c>
      <c r="F31" s="631">
        <f>+F24-F26</f>
        <v>0</v>
      </c>
      <c r="G31" s="631">
        <f>+G24-G26</f>
        <v>0</v>
      </c>
    </row>
    <row r="32" spans="1:7">
      <c r="A32" s="574"/>
      <c r="B32" s="633"/>
      <c r="C32" s="96"/>
      <c r="D32" s="96"/>
      <c r="E32" s="96"/>
      <c r="F32" s="96"/>
      <c r="G32" s="96"/>
    </row>
    <row r="33" spans="1:7">
      <c r="A33" s="574"/>
      <c r="B33" s="623" t="s">
        <v>334</v>
      </c>
      <c r="C33" s="631">
        <f>SUM(C34:C42)</f>
        <v>0</v>
      </c>
      <c r="D33" s="631">
        <f>SUM(D34:D42)</f>
        <v>0</v>
      </c>
      <c r="E33" s="631">
        <f>SUM(E34:E42)</f>
        <v>0</v>
      </c>
      <c r="F33" s="631">
        <f>SUM(F34:F42)</f>
        <v>0</v>
      </c>
      <c r="G33" s="631">
        <f>SUM(G34:G42)</f>
        <v>0</v>
      </c>
    </row>
    <row r="34" spans="1:7">
      <c r="A34" s="574"/>
      <c r="B34" s="622" t="s">
        <v>335</v>
      </c>
      <c r="C34" s="93"/>
      <c r="D34" s="93"/>
      <c r="E34" s="93"/>
      <c r="F34" s="93"/>
      <c r="G34" s="93"/>
    </row>
    <row r="35" spans="1:7">
      <c r="A35" s="574"/>
      <c r="B35" s="622" t="s">
        <v>336</v>
      </c>
      <c r="C35" s="93"/>
      <c r="D35" s="93"/>
      <c r="E35" s="93"/>
      <c r="F35" s="93"/>
      <c r="G35" s="93"/>
    </row>
    <row r="36" spans="1:7">
      <c r="A36" s="574"/>
      <c r="B36" s="622" t="s">
        <v>337</v>
      </c>
      <c r="C36" s="93"/>
      <c r="D36" s="93"/>
      <c r="E36" s="93"/>
      <c r="F36" s="93"/>
      <c r="G36" s="93"/>
    </row>
    <row r="37" spans="1:7">
      <c r="A37" s="574"/>
      <c r="B37" s="622" t="s">
        <v>338</v>
      </c>
      <c r="C37" s="93"/>
      <c r="D37" s="93"/>
      <c r="E37" s="93"/>
      <c r="F37" s="93"/>
      <c r="G37" s="93"/>
    </row>
    <row r="38" spans="1:7">
      <c r="A38" s="574"/>
      <c r="B38" s="622" t="s">
        <v>339</v>
      </c>
      <c r="C38" s="93"/>
      <c r="D38" s="93"/>
      <c r="E38" s="93"/>
      <c r="F38" s="93"/>
      <c r="G38" s="93"/>
    </row>
    <row r="39" spans="1:7">
      <c r="A39" s="574"/>
      <c r="B39" s="622" t="s">
        <v>340</v>
      </c>
      <c r="C39" s="93"/>
      <c r="D39" s="93"/>
      <c r="E39" s="93"/>
      <c r="F39" s="93"/>
      <c r="G39" s="93"/>
    </row>
    <row r="40" spans="1:7">
      <c r="A40" s="574"/>
      <c r="B40" s="622" t="s">
        <v>341</v>
      </c>
      <c r="C40" s="93"/>
      <c r="D40" s="93"/>
      <c r="E40" s="93"/>
      <c r="F40" s="93"/>
      <c r="G40" s="93"/>
    </row>
    <row r="41" spans="1:7">
      <c r="A41" s="574"/>
      <c r="B41" s="622" t="s">
        <v>342</v>
      </c>
      <c r="C41" s="93"/>
      <c r="D41" s="93"/>
      <c r="E41" s="93"/>
      <c r="F41" s="93"/>
      <c r="G41" s="93"/>
    </row>
    <row r="42" spans="1:7">
      <c r="A42" s="574"/>
      <c r="B42" s="622" t="s">
        <v>343</v>
      </c>
      <c r="C42" s="93"/>
      <c r="D42" s="93"/>
      <c r="E42" s="93"/>
      <c r="F42" s="93"/>
      <c r="G42" s="93"/>
    </row>
    <row r="43" spans="1:7">
      <c r="A43" s="574"/>
      <c r="B43" s="633"/>
      <c r="C43" s="96"/>
      <c r="D43" s="96"/>
      <c r="E43" s="96"/>
      <c r="F43" s="96"/>
      <c r="G43" s="96"/>
    </row>
    <row r="44" spans="1:7">
      <c r="A44" s="574"/>
      <c r="B44" s="623" t="s">
        <v>344</v>
      </c>
      <c r="C44" s="631">
        <f>SUM(C45:C50)</f>
        <v>0</v>
      </c>
      <c r="D44" s="631">
        <f>SUM(D45:D50)</f>
        <v>0</v>
      </c>
      <c r="E44" s="631">
        <f>SUM(E45:E50)</f>
        <v>0</v>
      </c>
      <c r="F44" s="631">
        <f>SUM(F45:F50)</f>
        <v>0</v>
      </c>
      <c r="G44" s="631">
        <f>SUM(G45:G50)</f>
        <v>0</v>
      </c>
    </row>
    <row r="45" spans="1:7">
      <c r="A45" s="574"/>
      <c r="B45" s="622" t="s">
        <v>345</v>
      </c>
      <c r="C45" s="93"/>
      <c r="D45" s="93"/>
      <c r="E45" s="93"/>
      <c r="F45" s="93"/>
      <c r="G45" s="93"/>
    </row>
    <row r="46" spans="1:7">
      <c r="A46" s="574"/>
      <c r="B46" s="622" t="s">
        <v>346</v>
      </c>
      <c r="C46" s="93"/>
      <c r="D46" s="93"/>
      <c r="E46" s="93"/>
      <c r="F46" s="93"/>
      <c r="G46" s="93"/>
    </row>
    <row r="47" spans="1:7">
      <c r="A47" s="574"/>
      <c r="B47" s="622" t="s">
        <v>347</v>
      </c>
      <c r="C47" s="93"/>
      <c r="D47" s="93"/>
      <c r="E47" s="93"/>
      <c r="F47" s="93"/>
      <c r="G47" s="93"/>
    </row>
    <row r="48" spans="1:7">
      <c r="A48" s="574"/>
      <c r="B48" s="622" t="s">
        <v>348</v>
      </c>
      <c r="C48" s="93"/>
      <c r="D48" s="93"/>
      <c r="E48" s="93"/>
      <c r="F48" s="93"/>
      <c r="G48" s="93"/>
    </row>
    <row r="49" spans="1:7">
      <c r="A49" s="574"/>
      <c r="B49" s="622" t="s">
        <v>349</v>
      </c>
      <c r="C49" s="93"/>
      <c r="D49" s="93"/>
      <c r="E49" s="93"/>
      <c r="F49" s="93"/>
      <c r="G49" s="93"/>
    </row>
    <row r="50" spans="1:7">
      <c r="A50" s="574"/>
      <c r="B50" s="622" t="s">
        <v>350</v>
      </c>
      <c r="C50" s="93"/>
      <c r="D50" s="93"/>
      <c r="E50" s="93"/>
      <c r="F50" s="93"/>
      <c r="G50" s="93"/>
    </row>
    <row r="51" spans="1:7">
      <c r="A51" s="574"/>
      <c r="B51" s="633"/>
      <c r="C51" s="96"/>
      <c r="D51" s="96"/>
      <c r="E51" s="96"/>
      <c r="F51" s="96"/>
      <c r="G51" s="96"/>
    </row>
    <row r="52" spans="1:7">
      <c r="A52" s="574"/>
      <c r="B52" s="623" t="s">
        <v>351</v>
      </c>
      <c r="C52" s="631">
        <f>SUM(C53:C54)</f>
        <v>0</v>
      </c>
      <c r="D52" s="631">
        <f>SUM(D53:D54)</f>
        <v>0</v>
      </c>
      <c r="E52" s="631">
        <f>SUM(E53:E54)</f>
        <v>0</v>
      </c>
      <c r="F52" s="631">
        <f>SUM(F53:F54)</f>
        <v>0</v>
      </c>
      <c r="G52" s="631">
        <f>SUM(G53:G54)</f>
        <v>0</v>
      </c>
    </row>
    <row r="53" spans="1:7">
      <c r="A53" s="574"/>
      <c r="B53" s="622" t="s">
        <v>352</v>
      </c>
      <c r="C53" s="93"/>
      <c r="D53" s="93"/>
      <c r="E53" s="93"/>
      <c r="F53" s="93"/>
      <c r="G53" s="93"/>
    </row>
    <row r="54" spans="1:7">
      <c r="A54" s="574"/>
      <c r="B54" s="622" t="s">
        <v>353</v>
      </c>
      <c r="C54" s="93"/>
      <c r="D54" s="93"/>
      <c r="E54" s="93"/>
      <c r="F54" s="93"/>
      <c r="G54" s="93"/>
    </row>
    <row r="55" spans="1:7">
      <c r="A55" s="574"/>
      <c r="B55" s="633"/>
      <c r="C55" s="96"/>
      <c r="D55" s="96"/>
      <c r="E55" s="96"/>
      <c r="F55" s="96"/>
      <c r="G55" s="96"/>
    </row>
    <row r="56" spans="1:7">
      <c r="A56" s="574"/>
      <c r="B56" s="623" t="s">
        <v>354</v>
      </c>
      <c r="C56" s="631">
        <f>+C31+C33-C44-C52</f>
        <v>0</v>
      </c>
      <c r="D56" s="631">
        <f>+D31+D33-D44-D52</f>
        <v>0</v>
      </c>
      <c r="E56" s="631">
        <f>+E31+E33-E44-E52</f>
        <v>0</v>
      </c>
      <c r="F56" s="631">
        <f>+F31+F33-F44-F52</f>
        <v>0</v>
      </c>
      <c r="G56" s="631">
        <f>+G31+G33-G44-G52</f>
        <v>0</v>
      </c>
    </row>
    <row r="57" spans="1:7">
      <c r="A57" s="574"/>
      <c r="B57" s="633"/>
      <c r="C57" s="96"/>
      <c r="D57" s="96"/>
      <c r="E57" s="96"/>
      <c r="F57" s="96"/>
      <c r="G57" s="96"/>
    </row>
    <row r="58" spans="1:7">
      <c r="A58" s="574"/>
      <c r="B58" s="623" t="s">
        <v>355</v>
      </c>
      <c r="C58" s="631">
        <f>SUM(C59:C60)</f>
        <v>0</v>
      </c>
      <c r="D58" s="631">
        <f>SUM(D59:D60)</f>
        <v>0</v>
      </c>
      <c r="E58" s="631">
        <f>SUM(E59:E60)</f>
        <v>0</v>
      </c>
      <c r="F58" s="631">
        <f>SUM(F59:F60)</f>
        <v>0</v>
      </c>
      <c r="G58" s="631">
        <f>SUM(G59:G60)</f>
        <v>0</v>
      </c>
    </row>
    <row r="59" spans="1:7">
      <c r="A59" s="574"/>
      <c r="B59" s="622" t="s">
        <v>356</v>
      </c>
      <c r="C59" s="93"/>
      <c r="D59" s="93"/>
      <c r="E59" s="93"/>
      <c r="F59" s="93"/>
      <c r="G59" s="93"/>
    </row>
    <row r="60" spans="1:7">
      <c r="A60" s="574"/>
      <c r="B60" s="622" t="s">
        <v>357</v>
      </c>
      <c r="C60" s="93"/>
      <c r="D60" s="93"/>
      <c r="E60" s="93"/>
      <c r="F60" s="93"/>
      <c r="G60" s="93"/>
    </row>
    <row r="61" spans="1:7">
      <c r="A61" s="574"/>
      <c r="B61" s="633"/>
      <c r="C61" s="96"/>
      <c r="D61" s="96"/>
      <c r="E61" s="96"/>
      <c r="F61" s="96"/>
      <c r="G61" s="96"/>
    </row>
    <row r="62" spans="1:7">
      <c r="A62" s="574"/>
      <c r="B62" s="623" t="s">
        <v>358</v>
      </c>
      <c r="C62" s="631">
        <f>SUM(C63:C65)</f>
        <v>0</v>
      </c>
      <c r="D62" s="631">
        <f>SUM(D63:D65)</f>
        <v>0</v>
      </c>
      <c r="E62" s="631">
        <f>SUM(E63:E65)</f>
        <v>0</v>
      </c>
      <c r="F62" s="631">
        <f>SUM(F63:F65)</f>
        <v>0</v>
      </c>
      <c r="G62" s="631">
        <f>SUM(G63:G65)</f>
        <v>0</v>
      </c>
    </row>
    <row r="63" spans="1:7">
      <c r="A63" s="574"/>
      <c r="B63" s="622" t="s">
        <v>359</v>
      </c>
      <c r="C63" s="93"/>
      <c r="D63" s="93"/>
      <c r="E63" s="93"/>
      <c r="F63" s="93"/>
      <c r="G63" s="93"/>
    </row>
    <row r="64" spans="1:7">
      <c r="A64" s="574"/>
      <c r="B64" s="622" t="s">
        <v>360</v>
      </c>
      <c r="C64" s="93"/>
      <c r="D64" s="93"/>
      <c r="E64" s="93"/>
      <c r="F64" s="93"/>
      <c r="G64" s="93"/>
    </row>
    <row r="65" spans="1:19">
      <c r="A65" s="574"/>
      <c r="B65" s="622" t="s">
        <v>361</v>
      </c>
      <c r="C65" s="93"/>
      <c r="D65" s="93"/>
      <c r="E65" s="93"/>
      <c r="F65" s="93"/>
      <c r="G65" s="93"/>
    </row>
    <row r="66" spans="1:19">
      <c r="A66" s="574"/>
      <c r="B66" s="633"/>
      <c r="C66" s="96"/>
      <c r="D66" s="96"/>
      <c r="E66" s="96"/>
      <c r="F66" s="96"/>
      <c r="G66" s="96"/>
    </row>
    <row r="67" spans="1:19">
      <c r="A67" s="574"/>
      <c r="B67" s="623" t="s">
        <v>362</v>
      </c>
      <c r="C67" s="631">
        <f>+C56+C58-C62</f>
        <v>0</v>
      </c>
      <c r="D67" s="631">
        <f>+D56+D58-D62</f>
        <v>0</v>
      </c>
      <c r="E67" s="631">
        <f>+E56+E58-E62</f>
        <v>0</v>
      </c>
      <c r="F67" s="631">
        <f>+F56+F58-F62</f>
        <v>0</v>
      </c>
      <c r="G67" s="631">
        <f>+G56+G58-G62</f>
        <v>0</v>
      </c>
    </row>
    <row r="68" spans="1:19">
      <c r="A68" s="574"/>
      <c r="B68" s="633"/>
      <c r="C68" s="96"/>
      <c r="D68" s="96"/>
      <c r="E68" s="96"/>
      <c r="F68" s="96"/>
      <c r="G68" s="96"/>
    </row>
    <row r="69" spans="1:19" ht="24">
      <c r="A69" s="574"/>
      <c r="B69" s="635" t="s">
        <v>363</v>
      </c>
      <c r="C69" s="97"/>
      <c r="D69" s="97"/>
      <c r="E69" s="97"/>
      <c r="F69" s="97"/>
      <c r="G69" s="97"/>
    </row>
    <row r="70" spans="1:19">
      <c r="A70" s="574"/>
      <c r="B70" s="633"/>
      <c r="C70" s="95"/>
      <c r="D70" s="95"/>
      <c r="E70" s="95"/>
      <c r="F70" s="95"/>
      <c r="G70" s="95"/>
    </row>
    <row r="71" spans="1:19">
      <c r="A71" s="574"/>
      <c r="B71" s="623" t="s">
        <v>364</v>
      </c>
      <c r="C71" s="631">
        <f>+C67-C69</f>
        <v>0</v>
      </c>
      <c r="D71" s="631">
        <f>+D67-D69</f>
        <v>0</v>
      </c>
      <c r="E71" s="631">
        <f>+E67-E69</f>
        <v>0</v>
      </c>
      <c r="F71" s="631">
        <f>+F67-F69</f>
        <v>0</v>
      </c>
      <c r="G71" s="631">
        <f>+G67-G69</f>
        <v>0</v>
      </c>
    </row>
    <row r="72" spans="1:19" ht="7.9" customHeight="1"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</sheetData>
  <sheetProtection password="D6CB" sheet="1" objects="1" scenarios="1" formatCells="0" formatColumns="0" formatRows="0" selectLockedCells="1"/>
  <mergeCells count="1">
    <mergeCell ref="B3:F3"/>
  </mergeCells>
  <pageMargins left="0.39370078740157483" right="0.39370078740157483" top="0.39370078740157483" bottom="0.39370078740157483" header="0" footer="0"/>
  <pageSetup paperSize="9" scale="8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">
    <pageSetUpPr fitToPage="1"/>
  </sheetPr>
  <dimension ref="A1:S96"/>
  <sheetViews>
    <sheetView showGridLines="0" view="pageBreakPreview" zoomScale="80" zoomScaleNormal="100" zoomScaleSheetLayoutView="80" workbookViewId="0">
      <selection activeCell="O9" sqref="O9"/>
    </sheetView>
  </sheetViews>
  <sheetFormatPr defaultColWidth="9.140625" defaultRowHeight="12.75"/>
  <cols>
    <col min="1" max="1" width="1.7109375" style="1" customWidth="1"/>
    <col min="2" max="2" width="58.85546875" style="1" customWidth="1"/>
    <col min="3" max="6" width="18.7109375" style="250" customWidth="1"/>
    <col min="7" max="7" width="18.7109375" style="1" customWidth="1"/>
    <col min="8" max="8" width="1.7109375" style="1" customWidth="1"/>
    <col min="9" max="14" width="8.7109375" style="1" bestFit="1" customWidth="1"/>
    <col min="15" max="19" width="10.140625" style="1" bestFit="1" customWidth="1"/>
    <col min="20" max="16384" width="9.140625" style="1"/>
  </cols>
  <sheetData>
    <row r="1" spans="1:7" ht="7.9" customHeight="1">
      <c r="A1" s="574"/>
      <c r="B1" s="574"/>
      <c r="C1" s="637"/>
      <c r="D1" s="637"/>
      <c r="E1" s="637"/>
      <c r="F1" s="637"/>
      <c r="G1" s="574"/>
    </row>
    <row r="2" spans="1:7" ht="15.75">
      <c r="A2" s="574"/>
      <c r="B2" s="638" t="s">
        <v>960</v>
      </c>
      <c r="C2" s="580"/>
      <c r="D2" s="580"/>
      <c r="E2" s="580"/>
      <c r="F2" s="580"/>
      <c r="G2" s="637"/>
    </row>
    <row r="3" spans="1:7">
      <c r="A3" s="574"/>
      <c r="B3" s="1214" t="s">
        <v>961</v>
      </c>
      <c r="C3" s="1214"/>
      <c r="D3" s="1214"/>
      <c r="E3" s="1214"/>
      <c r="F3" s="1214"/>
      <c r="G3" s="1214"/>
    </row>
    <row r="4" spans="1:7" ht="13.5" thickBot="1">
      <c r="A4" s="574"/>
      <c r="B4" s="574"/>
      <c r="C4" s="582"/>
      <c r="D4" s="582"/>
      <c r="E4" s="582"/>
      <c r="F4" s="637"/>
      <c r="G4" s="582" t="s">
        <v>114</v>
      </c>
    </row>
    <row r="5" spans="1:7" ht="13.5" thickBot="1">
      <c r="A5" s="574"/>
      <c r="B5" s="639"/>
      <c r="C5" s="640">
        <v>41274</v>
      </c>
      <c r="D5" s="640">
        <v>41639</v>
      </c>
      <c r="E5" s="640">
        <v>42004</v>
      </c>
      <c r="F5" s="640">
        <v>42369</v>
      </c>
      <c r="G5" s="641">
        <v>42735</v>
      </c>
    </row>
    <row r="6" spans="1:7" ht="13.5" thickBot="1">
      <c r="A6" s="574"/>
      <c r="B6" s="642" t="s">
        <v>962</v>
      </c>
      <c r="C6" s="244"/>
      <c r="D6" s="244"/>
      <c r="E6" s="244"/>
      <c r="F6" s="244"/>
      <c r="G6" s="244"/>
    </row>
    <row r="7" spans="1:7" ht="13.5" thickBot="1">
      <c r="A7" s="574"/>
      <c r="B7" s="643"/>
      <c r="C7" s="245"/>
      <c r="D7" s="245"/>
      <c r="E7" s="245"/>
      <c r="F7" s="245"/>
      <c r="G7" s="245"/>
    </row>
    <row r="8" spans="1:7">
      <c r="A8" s="574"/>
      <c r="B8" s="644" t="s">
        <v>963</v>
      </c>
      <c r="C8" s="650">
        <f>C9+C13+C14+C15+C19+C23+C24+C25</f>
        <v>0</v>
      </c>
      <c r="D8" s="650">
        <f>D9+D13+D14+D15+D19+D23+D24+D25</f>
        <v>0</v>
      </c>
      <c r="E8" s="650">
        <f>E9+E13+E14+E15+E19+E23+E24+E25</f>
        <v>0</v>
      </c>
      <c r="F8" s="650">
        <f>F9+F13+F14+F15+F19+F23+F24+F25</f>
        <v>0</v>
      </c>
      <c r="G8" s="650">
        <f>G9+G13+G14+G15+G19+G23+G24+G25</f>
        <v>0</v>
      </c>
    </row>
    <row r="9" spans="1:7">
      <c r="A9" s="574"/>
      <c r="B9" s="645" t="s">
        <v>964</v>
      </c>
      <c r="C9" s="651">
        <f>C10+C11-C12</f>
        <v>0</v>
      </c>
      <c r="D9" s="651">
        <f>D10+D11-D12</f>
        <v>0</v>
      </c>
      <c r="E9" s="651">
        <f>E10+E11-E12</f>
        <v>0</v>
      </c>
      <c r="F9" s="651">
        <f>F10+F11-F12</f>
        <v>0</v>
      </c>
      <c r="G9" s="651">
        <f>G10+G11-G12</f>
        <v>0</v>
      </c>
    </row>
    <row r="10" spans="1:7">
      <c r="A10" s="574"/>
      <c r="B10" s="615" t="s">
        <v>965</v>
      </c>
      <c r="C10" s="246"/>
      <c r="D10" s="246"/>
      <c r="E10" s="246"/>
      <c r="F10" s="246"/>
      <c r="G10" s="246"/>
    </row>
    <row r="11" spans="1:7">
      <c r="A11" s="574"/>
      <c r="B11" s="615" t="s">
        <v>966</v>
      </c>
      <c r="C11" s="246"/>
      <c r="D11" s="246"/>
      <c r="E11" s="246"/>
      <c r="F11" s="246"/>
      <c r="G11" s="246"/>
    </row>
    <row r="12" spans="1:7">
      <c r="A12" s="574"/>
      <c r="B12" s="615" t="s">
        <v>967</v>
      </c>
      <c r="C12" s="246"/>
      <c r="D12" s="246"/>
      <c r="E12" s="246"/>
      <c r="F12" s="246"/>
      <c r="G12" s="246"/>
    </row>
    <row r="13" spans="1:7" ht="25.5">
      <c r="A13" s="574"/>
      <c r="B13" s="646" t="s">
        <v>968</v>
      </c>
      <c r="C13" s="247"/>
      <c r="D13" s="247"/>
      <c r="E13" s="247"/>
      <c r="F13" s="247"/>
      <c r="G13" s="247"/>
    </row>
    <row r="14" spans="1:7">
      <c r="A14" s="574"/>
      <c r="B14" s="646" t="s">
        <v>969</v>
      </c>
      <c r="C14" s="247"/>
      <c r="D14" s="247"/>
      <c r="E14" s="247"/>
      <c r="F14" s="247"/>
      <c r="G14" s="247"/>
    </row>
    <row r="15" spans="1:7" ht="38.25">
      <c r="A15" s="574"/>
      <c r="B15" s="646" t="s">
        <v>970</v>
      </c>
      <c r="C15" s="652">
        <f>C16+C17+C18</f>
        <v>0</v>
      </c>
      <c r="D15" s="652">
        <f>D16+D17+D18</f>
        <v>0</v>
      </c>
      <c r="E15" s="652">
        <f>E16+E17+E18</f>
        <v>0</v>
      </c>
      <c r="F15" s="652">
        <f>F16+F17+F18</f>
        <v>0</v>
      </c>
      <c r="G15" s="652">
        <f>G16+G17+G18</f>
        <v>0</v>
      </c>
    </row>
    <row r="16" spans="1:7">
      <c r="A16" s="574"/>
      <c r="B16" s="615" t="s">
        <v>971</v>
      </c>
      <c r="C16" s="246"/>
      <c r="D16" s="246"/>
      <c r="E16" s="246"/>
      <c r="F16" s="246"/>
      <c r="G16" s="246"/>
    </row>
    <row r="17" spans="1:7">
      <c r="A17" s="574"/>
      <c r="B17" s="615" t="s">
        <v>972</v>
      </c>
      <c r="C17" s="246"/>
      <c r="D17" s="246"/>
      <c r="E17" s="246"/>
      <c r="F17" s="246"/>
      <c r="G17" s="246"/>
    </row>
    <row r="18" spans="1:7">
      <c r="A18" s="574"/>
      <c r="B18" s="615" t="s">
        <v>973</v>
      </c>
      <c r="C18" s="246"/>
      <c r="D18" s="246"/>
      <c r="E18" s="246"/>
      <c r="F18" s="246"/>
      <c r="G18" s="246"/>
    </row>
    <row r="19" spans="1:7" ht="38.25">
      <c r="A19" s="574"/>
      <c r="B19" s="646" t="s">
        <v>974</v>
      </c>
      <c r="C19" s="652">
        <f>C20+C21+C22</f>
        <v>0</v>
      </c>
      <c r="D19" s="652">
        <f>D20+D21+D22</f>
        <v>0</v>
      </c>
      <c r="E19" s="652">
        <f>E20+E21+E22</f>
        <v>0</v>
      </c>
      <c r="F19" s="652">
        <f>F20+F21+F22</f>
        <v>0</v>
      </c>
      <c r="G19" s="652">
        <f>G20+G21+G22</f>
        <v>0</v>
      </c>
    </row>
    <row r="20" spans="1:7">
      <c r="A20" s="574"/>
      <c r="B20" s="615" t="s">
        <v>971</v>
      </c>
      <c r="C20" s="246"/>
      <c r="D20" s="246"/>
      <c r="E20" s="246"/>
      <c r="F20" s="246"/>
      <c r="G20" s="246"/>
    </row>
    <row r="21" spans="1:7">
      <c r="A21" s="574"/>
      <c r="B21" s="615" t="s">
        <v>972</v>
      </c>
      <c r="C21" s="246"/>
      <c r="D21" s="246"/>
      <c r="E21" s="246"/>
      <c r="F21" s="246"/>
      <c r="G21" s="246"/>
    </row>
    <row r="22" spans="1:7">
      <c r="A22" s="574"/>
      <c r="B22" s="615" t="s">
        <v>973</v>
      </c>
      <c r="C22" s="246"/>
      <c r="D22" s="246"/>
      <c r="E22" s="246"/>
      <c r="F22" s="246"/>
      <c r="G22" s="246"/>
    </row>
    <row r="23" spans="1:7">
      <c r="A23" s="574"/>
      <c r="B23" s="646" t="s">
        <v>975</v>
      </c>
      <c r="C23" s="247"/>
      <c r="D23" s="247"/>
      <c r="E23" s="247"/>
      <c r="F23" s="247"/>
      <c r="G23" s="247"/>
    </row>
    <row r="24" spans="1:7">
      <c r="A24" s="574"/>
      <c r="B24" s="646" t="s">
        <v>976</v>
      </c>
      <c r="C24" s="247"/>
      <c r="D24" s="247"/>
      <c r="E24" s="247"/>
      <c r="F24" s="247"/>
      <c r="G24" s="247"/>
    </row>
    <row r="25" spans="1:7">
      <c r="A25" s="574"/>
      <c r="B25" s="646" t="s">
        <v>977</v>
      </c>
      <c r="C25" s="246"/>
      <c r="D25" s="246"/>
      <c r="E25" s="246"/>
      <c r="F25" s="246"/>
      <c r="G25" s="246"/>
    </row>
    <row r="26" spans="1:7" ht="13.5" thickBot="1">
      <c r="A26" s="574"/>
      <c r="B26" s="647"/>
      <c r="C26" s="248"/>
      <c r="D26" s="248"/>
      <c r="E26" s="248"/>
      <c r="F26" s="248"/>
      <c r="G26" s="248"/>
    </row>
    <row r="27" spans="1:7">
      <c r="A27" s="574"/>
      <c r="B27" s="644" t="s">
        <v>978</v>
      </c>
      <c r="C27" s="653">
        <f>C28+C35+C40+C43+C44+C47+C48+C52+C56+C57+C58</f>
        <v>0</v>
      </c>
      <c r="D27" s="653">
        <f>D28+D35+D40+D43+D44+D47+D48+D52+D56+D57+D58</f>
        <v>0</v>
      </c>
      <c r="E27" s="653">
        <f>E28+E35+E40+E43+E44+E47+E48+E52+E56+E57+E58</f>
        <v>0</v>
      </c>
      <c r="F27" s="653">
        <f>F28+F35+F40+F43+F44+F47+F48+F52+F56+F57+F58</f>
        <v>0</v>
      </c>
      <c r="G27" s="653">
        <f>G28+G35+G40+G43+G44+G47+G48+G52+G56+G57+G58</f>
        <v>0</v>
      </c>
    </row>
    <row r="28" spans="1:7">
      <c r="A28" s="574"/>
      <c r="B28" s="648" t="s">
        <v>979</v>
      </c>
      <c r="C28" s="652">
        <f>C29+C30+C31-C32-C33-C34</f>
        <v>0</v>
      </c>
      <c r="D28" s="652">
        <f>D29+D30+D31-D32-D33-D34</f>
        <v>0</v>
      </c>
      <c r="E28" s="652">
        <f>E29+E30+E31-E32-E33-E34</f>
        <v>0</v>
      </c>
      <c r="F28" s="652">
        <f>F29+F30+F31-F32-F33-F34</f>
        <v>0</v>
      </c>
      <c r="G28" s="652">
        <f>G29+G30+G31-G32-G33-G34</f>
        <v>0</v>
      </c>
    </row>
    <row r="29" spans="1:7">
      <c r="A29" s="574"/>
      <c r="B29" s="615" t="s">
        <v>980</v>
      </c>
      <c r="C29" s="246"/>
      <c r="D29" s="246"/>
      <c r="E29" s="246"/>
      <c r="F29" s="246"/>
      <c r="G29" s="246"/>
    </row>
    <row r="30" spans="1:7">
      <c r="A30" s="574"/>
      <c r="B30" s="615" t="s">
        <v>981</v>
      </c>
      <c r="C30" s="246"/>
      <c r="D30" s="246"/>
      <c r="E30" s="246"/>
      <c r="F30" s="246"/>
      <c r="G30" s="246"/>
    </row>
    <row r="31" spans="1:7">
      <c r="A31" s="574"/>
      <c r="B31" s="615" t="s">
        <v>982</v>
      </c>
      <c r="C31" s="246"/>
      <c r="D31" s="246"/>
      <c r="E31" s="246"/>
      <c r="F31" s="246"/>
      <c r="G31" s="246"/>
    </row>
    <row r="32" spans="1:7">
      <c r="A32" s="574"/>
      <c r="B32" s="615" t="s">
        <v>983</v>
      </c>
      <c r="C32" s="246"/>
      <c r="D32" s="246"/>
      <c r="E32" s="246"/>
      <c r="F32" s="246"/>
      <c r="G32" s="246"/>
    </row>
    <row r="33" spans="1:7">
      <c r="A33" s="574"/>
      <c r="B33" s="615" t="s">
        <v>984</v>
      </c>
      <c r="C33" s="246"/>
      <c r="D33" s="246"/>
      <c r="E33" s="246"/>
      <c r="F33" s="246"/>
      <c r="G33" s="246"/>
    </row>
    <row r="34" spans="1:7">
      <c r="A34" s="574"/>
      <c r="B34" s="615" t="s">
        <v>985</v>
      </c>
      <c r="C34" s="246"/>
      <c r="D34" s="246"/>
      <c r="E34" s="246"/>
      <c r="F34" s="246"/>
      <c r="G34" s="246"/>
    </row>
    <row r="35" spans="1:7">
      <c r="A35" s="574"/>
      <c r="B35" s="648" t="s">
        <v>986</v>
      </c>
      <c r="C35" s="652">
        <f>C36+C37+C38-C39</f>
        <v>0</v>
      </c>
      <c r="D35" s="652">
        <f>D36+D37+D38-D39</f>
        <v>0</v>
      </c>
      <c r="E35" s="652">
        <f>E36+E37+E38-E39</f>
        <v>0</v>
      </c>
      <c r="F35" s="652">
        <f>F36+F37+F38-F39</f>
        <v>0</v>
      </c>
      <c r="G35" s="652">
        <f>G36+G37+G38-G39</f>
        <v>0</v>
      </c>
    </row>
    <row r="36" spans="1:7">
      <c r="A36" s="574"/>
      <c r="B36" s="615" t="s">
        <v>987</v>
      </c>
      <c r="C36" s="246"/>
      <c r="D36" s="246"/>
      <c r="E36" s="246"/>
      <c r="F36" s="246"/>
      <c r="G36" s="246"/>
    </row>
    <row r="37" spans="1:7">
      <c r="A37" s="574"/>
      <c r="B37" s="615" t="s">
        <v>988</v>
      </c>
      <c r="C37" s="246"/>
      <c r="D37" s="246"/>
      <c r="E37" s="246"/>
      <c r="F37" s="246"/>
      <c r="G37" s="246"/>
    </row>
    <row r="38" spans="1:7">
      <c r="A38" s="574"/>
      <c r="B38" s="615" t="s">
        <v>989</v>
      </c>
      <c r="C38" s="246"/>
      <c r="D38" s="246"/>
      <c r="E38" s="246"/>
      <c r="F38" s="246"/>
      <c r="G38" s="246"/>
    </row>
    <row r="39" spans="1:7">
      <c r="A39" s="574"/>
      <c r="B39" s="615" t="s">
        <v>990</v>
      </c>
      <c r="C39" s="246"/>
      <c r="D39" s="246"/>
      <c r="E39" s="246"/>
      <c r="F39" s="246"/>
      <c r="G39" s="246"/>
    </row>
    <row r="40" spans="1:7" ht="25.5">
      <c r="A40" s="574"/>
      <c r="B40" s="646" t="s">
        <v>991</v>
      </c>
      <c r="C40" s="652">
        <f>C41-C42</f>
        <v>0</v>
      </c>
      <c r="D40" s="652">
        <f>D41-D42</f>
        <v>0</v>
      </c>
      <c r="E40" s="652">
        <f>E41-E42</f>
        <v>0</v>
      </c>
      <c r="F40" s="652">
        <f>F41-F42</f>
        <v>0</v>
      </c>
      <c r="G40" s="652">
        <f>G41-G42</f>
        <v>0</v>
      </c>
    </row>
    <row r="41" spans="1:7">
      <c r="A41" s="574"/>
      <c r="B41" s="615" t="s">
        <v>992</v>
      </c>
      <c r="C41" s="246"/>
      <c r="D41" s="246"/>
      <c r="E41" s="246"/>
      <c r="F41" s="246"/>
      <c r="G41" s="246"/>
    </row>
    <row r="42" spans="1:7" ht="25.5">
      <c r="A42" s="574"/>
      <c r="B42" s="649" t="s">
        <v>993</v>
      </c>
      <c r="C42" s="246"/>
      <c r="D42" s="246"/>
      <c r="E42" s="246"/>
      <c r="F42" s="246"/>
      <c r="G42" s="246"/>
    </row>
    <row r="43" spans="1:7">
      <c r="A43" s="574"/>
      <c r="B43" s="646" t="s">
        <v>994</v>
      </c>
      <c r="C43" s="247"/>
      <c r="D43" s="247"/>
      <c r="E43" s="247"/>
      <c r="F43" s="247"/>
      <c r="G43" s="247"/>
    </row>
    <row r="44" spans="1:7">
      <c r="A44" s="574"/>
      <c r="B44" s="646" t="s">
        <v>995</v>
      </c>
      <c r="C44" s="652">
        <f>C45-C46</f>
        <v>0</v>
      </c>
      <c r="D44" s="652">
        <f>D45-D46</f>
        <v>0</v>
      </c>
      <c r="E44" s="652">
        <f>E45-E46</f>
        <v>0</v>
      </c>
      <c r="F44" s="652">
        <f>F45-F46</f>
        <v>0</v>
      </c>
      <c r="G44" s="652">
        <f>G45-G46</f>
        <v>0</v>
      </c>
    </row>
    <row r="45" spans="1:7">
      <c r="A45" s="574"/>
      <c r="B45" s="615" t="s">
        <v>996</v>
      </c>
      <c r="C45" s="246"/>
      <c r="D45" s="246"/>
      <c r="E45" s="246"/>
      <c r="F45" s="246"/>
      <c r="G45" s="246"/>
    </row>
    <row r="46" spans="1:7" ht="25.5">
      <c r="A46" s="574"/>
      <c r="B46" s="649" t="s">
        <v>993</v>
      </c>
      <c r="C46" s="246"/>
      <c r="D46" s="246"/>
      <c r="E46" s="246"/>
      <c r="F46" s="246"/>
      <c r="G46" s="246"/>
    </row>
    <row r="47" spans="1:7">
      <c r="A47" s="574"/>
      <c r="B47" s="646" t="s">
        <v>997</v>
      </c>
      <c r="C47" s="247"/>
      <c r="D47" s="247"/>
      <c r="E47" s="247"/>
      <c r="F47" s="247"/>
      <c r="G47" s="247"/>
    </row>
    <row r="48" spans="1:7" ht="27.75" customHeight="1">
      <c r="A48" s="574"/>
      <c r="B48" s="646" t="s">
        <v>998</v>
      </c>
      <c r="C48" s="652">
        <f>C49+C50+C51</f>
        <v>0</v>
      </c>
      <c r="D48" s="652">
        <f>D49+D50+D51</f>
        <v>0</v>
      </c>
      <c r="E48" s="652">
        <f>E49+E50+E51</f>
        <v>0</v>
      </c>
      <c r="F48" s="652">
        <f>F49+F50+F51</f>
        <v>0</v>
      </c>
      <c r="G48" s="652">
        <f>G49+G50+G51</f>
        <v>0</v>
      </c>
    </row>
    <row r="49" spans="1:19">
      <c r="A49" s="574"/>
      <c r="B49" s="615" t="s">
        <v>999</v>
      </c>
      <c r="C49" s="246"/>
      <c r="D49" s="246"/>
      <c r="E49" s="246"/>
      <c r="F49" s="246"/>
      <c r="G49" s="246"/>
    </row>
    <row r="50" spans="1:19">
      <c r="A50" s="574"/>
      <c r="B50" s="615" t="s">
        <v>1000</v>
      </c>
      <c r="C50" s="246"/>
      <c r="D50" s="246"/>
      <c r="E50" s="246"/>
      <c r="F50" s="246"/>
      <c r="G50" s="246"/>
    </row>
    <row r="51" spans="1:19">
      <c r="A51" s="574"/>
      <c r="B51" s="615" t="s">
        <v>1001</v>
      </c>
      <c r="C51" s="246"/>
      <c r="D51" s="246"/>
      <c r="E51" s="246"/>
      <c r="F51" s="246"/>
      <c r="G51" s="246"/>
    </row>
    <row r="52" spans="1:19" ht="25.5">
      <c r="A52" s="574"/>
      <c r="B52" s="646" t="s">
        <v>1002</v>
      </c>
      <c r="C52" s="652">
        <f>C53+C54+C55</f>
        <v>0</v>
      </c>
      <c r="D52" s="652">
        <f>D53+D54+D55</f>
        <v>0</v>
      </c>
      <c r="E52" s="652">
        <f>E53+E54+E55</f>
        <v>0</v>
      </c>
      <c r="F52" s="652">
        <f>F53+F54+F55</f>
        <v>0</v>
      </c>
      <c r="G52" s="652">
        <f>G53+G54+G55</f>
        <v>0</v>
      </c>
    </row>
    <row r="53" spans="1:19">
      <c r="A53" s="574"/>
      <c r="B53" s="615" t="s">
        <v>999</v>
      </c>
      <c r="C53" s="246"/>
      <c r="D53" s="246"/>
      <c r="E53" s="246"/>
      <c r="F53" s="246"/>
      <c r="G53" s="246"/>
    </row>
    <row r="54" spans="1:19">
      <c r="A54" s="574"/>
      <c r="B54" s="615" t="s">
        <v>1000</v>
      </c>
      <c r="C54" s="246"/>
      <c r="D54" s="246"/>
      <c r="E54" s="246"/>
      <c r="F54" s="246"/>
      <c r="G54" s="246"/>
    </row>
    <row r="55" spans="1:19">
      <c r="A55" s="574"/>
      <c r="B55" s="615" t="s">
        <v>1001</v>
      </c>
      <c r="C55" s="246"/>
      <c r="D55" s="246"/>
      <c r="E55" s="246"/>
      <c r="F55" s="246"/>
      <c r="G55" s="246"/>
    </row>
    <row r="56" spans="1:19">
      <c r="A56" s="574"/>
      <c r="B56" s="646" t="s">
        <v>1003</v>
      </c>
      <c r="C56" s="247"/>
      <c r="D56" s="247"/>
      <c r="E56" s="247"/>
      <c r="F56" s="247"/>
      <c r="G56" s="247"/>
    </row>
    <row r="57" spans="1:19">
      <c r="A57" s="574"/>
      <c r="B57" s="646" t="s">
        <v>1004</v>
      </c>
      <c r="C57" s="247"/>
      <c r="D57" s="247"/>
      <c r="E57" s="247"/>
      <c r="F57" s="247"/>
      <c r="G57" s="247"/>
    </row>
    <row r="58" spans="1:19">
      <c r="A58" s="574"/>
      <c r="B58" s="646" t="s">
        <v>1005</v>
      </c>
      <c r="C58" s="247"/>
      <c r="D58" s="247"/>
      <c r="E58" s="247"/>
      <c r="F58" s="247"/>
      <c r="G58" s="247"/>
    </row>
    <row r="59" spans="1:19" ht="13.5" thickBot="1">
      <c r="A59" s="574"/>
      <c r="B59" s="647"/>
      <c r="C59" s="248"/>
      <c r="D59" s="248"/>
      <c r="E59" s="248"/>
      <c r="F59" s="248"/>
      <c r="G59" s="248"/>
    </row>
    <row r="60" spans="1:19">
      <c r="A60" s="574"/>
      <c r="B60" s="644" t="s">
        <v>1006</v>
      </c>
      <c r="C60" s="650">
        <f>C6+C8-C27</f>
        <v>0</v>
      </c>
      <c r="D60" s="650">
        <f>D6+D8-D27</f>
        <v>0</v>
      </c>
      <c r="E60" s="650">
        <f>E6+E8-E27</f>
        <v>0</v>
      </c>
      <c r="F60" s="650">
        <f>F6+F8-F27</f>
        <v>0</v>
      </c>
      <c r="G60" s="650">
        <f>G6+G8-G27</f>
        <v>0</v>
      </c>
    </row>
    <row r="61" spans="1:19" ht="13.5" thickBot="1">
      <c r="A61" s="574"/>
      <c r="B61" s="647"/>
      <c r="C61" s="248"/>
      <c r="D61" s="248"/>
      <c r="E61" s="248"/>
      <c r="F61" s="248"/>
      <c r="G61" s="248"/>
    </row>
    <row r="62" spans="1:19">
      <c r="A62" s="574"/>
      <c r="B62" s="644" t="s">
        <v>1007</v>
      </c>
      <c r="C62" s="650">
        <f>C8-C27</f>
        <v>0</v>
      </c>
      <c r="D62" s="650">
        <f>D8-D27</f>
        <v>0</v>
      </c>
      <c r="E62" s="650">
        <f>E8-E27</f>
        <v>0</v>
      </c>
      <c r="F62" s="650">
        <f>F8-F27</f>
        <v>0</v>
      </c>
      <c r="G62" s="650">
        <f>G8-G27</f>
        <v>0</v>
      </c>
    </row>
    <row r="63" spans="1:19" ht="7.9" customHeight="1">
      <c r="C63" s="249"/>
      <c r="D63" s="249"/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49"/>
      <c r="P63" s="249"/>
      <c r="Q63" s="249"/>
      <c r="R63" s="249"/>
      <c r="S63" s="249"/>
    </row>
    <row r="64" spans="1:19"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</row>
    <row r="65" spans="3:19"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</row>
    <row r="66" spans="3:19">
      <c r="G66" s="250"/>
      <c r="H66" s="250"/>
      <c r="I66" s="250"/>
      <c r="J66" s="250"/>
      <c r="K66" s="250"/>
      <c r="L66" s="250"/>
      <c r="M66" s="250"/>
      <c r="N66" s="250"/>
      <c r="O66" s="250"/>
      <c r="P66" s="250"/>
      <c r="Q66" s="250"/>
      <c r="R66" s="250"/>
      <c r="S66" s="250"/>
    </row>
    <row r="67" spans="3:19"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/>
    </row>
    <row r="68" spans="3:19"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250"/>
      <c r="R68" s="250"/>
      <c r="S68" s="250"/>
    </row>
    <row r="69" spans="3:19"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0"/>
      <c r="S69" s="250"/>
    </row>
    <row r="70" spans="3:19"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0"/>
      <c r="S70" s="250"/>
    </row>
    <row r="71" spans="3:19"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0"/>
      <c r="S71" s="250"/>
    </row>
    <row r="72" spans="3:19">
      <c r="G72" s="250"/>
      <c r="H72" s="250"/>
      <c r="I72" s="250"/>
      <c r="J72" s="250"/>
      <c r="K72" s="250"/>
      <c r="L72" s="250"/>
      <c r="M72" s="250"/>
      <c r="N72" s="250"/>
      <c r="O72" s="250"/>
      <c r="P72" s="250"/>
      <c r="Q72" s="250"/>
      <c r="R72" s="250"/>
      <c r="S72" s="250"/>
    </row>
    <row r="73" spans="3:19">
      <c r="G73" s="91"/>
      <c r="H73" s="91"/>
    </row>
    <row r="74" spans="3:19">
      <c r="G74" s="91"/>
      <c r="H74" s="91"/>
    </row>
    <row r="75" spans="3:19">
      <c r="G75" s="91"/>
      <c r="H75" s="91"/>
    </row>
    <row r="76" spans="3:19">
      <c r="G76" s="91"/>
      <c r="H76" s="91"/>
    </row>
    <row r="77" spans="3:19">
      <c r="G77" s="91"/>
      <c r="H77" s="91"/>
    </row>
    <row r="78" spans="3:19">
      <c r="G78" s="91"/>
      <c r="H78" s="91"/>
    </row>
    <row r="79" spans="3:19">
      <c r="G79" s="91"/>
      <c r="H79" s="91"/>
    </row>
    <row r="80" spans="3:19">
      <c r="C80" s="1"/>
      <c r="D80" s="1"/>
      <c r="E80" s="1"/>
      <c r="F80" s="1"/>
      <c r="G80" s="91"/>
      <c r="H80" s="91"/>
    </row>
    <row r="81" spans="3:8">
      <c r="C81" s="1"/>
      <c r="D81" s="1"/>
      <c r="E81" s="1"/>
      <c r="F81" s="1"/>
      <c r="G81" s="91"/>
      <c r="H81" s="91"/>
    </row>
    <row r="82" spans="3:8">
      <c r="C82" s="1"/>
      <c r="D82" s="1"/>
      <c r="E82" s="1"/>
      <c r="F82" s="1"/>
      <c r="G82" s="91"/>
      <c r="H82" s="91"/>
    </row>
    <row r="83" spans="3:8">
      <c r="C83" s="1"/>
      <c r="D83" s="1"/>
      <c r="E83" s="1"/>
      <c r="F83" s="1"/>
      <c r="G83" s="91"/>
      <c r="H83" s="91"/>
    </row>
    <row r="84" spans="3:8">
      <c r="C84" s="1"/>
      <c r="D84" s="1"/>
      <c r="E84" s="1"/>
      <c r="F84" s="1"/>
      <c r="G84" s="91"/>
      <c r="H84" s="91"/>
    </row>
    <row r="85" spans="3:8">
      <c r="C85" s="1"/>
      <c r="D85" s="1"/>
      <c r="E85" s="1"/>
      <c r="F85" s="1"/>
      <c r="G85" s="91"/>
      <c r="H85" s="91"/>
    </row>
    <row r="86" spans="3:8">
      <c r="C86" s="1"/>
      <c r="D86" s="1"/>
      <c r="E86" s="1"/>
      <c r="F86" s="1"/>
      <c r="G86" s="91"/>
      <c r="H86" s="91"/>
    </row>
    <row r="87" spans="3:8">
      <c r="C87" s="1"/>
      <c r="D87" s="1"/>
      <c r="E87" s="1"/>
      <c r="F87" s="1"/>
      <c r="G87" s="91"/>
      <c r="H87" s="91"/>
    </row>
    <row r="88" spans="3:8">
      <c r="C88" s="1"/>
      <c r="D88" s="1"/>
      <c r="E88" s="1"/>
      <c r="F88" s="1"/>
      <c r="G88" s="91"/>
      <c r="H88" s="91"/>
    </row>
    <row r="89" spans="3:8">
      <c r="C89" s="1"/>
      <c r="D89" s="1"/>
      <c r="E89" s="1"/>
      <c r="F89" s="1"/>
      <c r="G89" s="91"/>
      <c r="H89" s="91"/>
    </row>
    <row r="90" spans="3:8">
      <c r="C90" s="1"/>
      <c r="D90" s="1"/>
      <c r="E90" s="1"/>
      <c r="F90" s="1"/>
      <c r="G90" s="91"/>
      <c r="H90" s="91"/>
    </row>
    <row r="91" spans="3:8">
      <c r="C91" s="1"/>
      <c r="D91" s="1"/>
      <c r="E91" s="1"/>
      <c r="F91" s="1"/>
      <c r="G91" s="91"/>
      <c r="H91" s="91"/>
    </row>
    <row r="92" spans="3:8">
      <c r="C92" s="1"/>
      <c r="D92" s="1"/>
      <c r="E92" s="1"/>
      <c r="F92" s="1"/>
      <c r="G92" s="91"/>
      <c r="H92" s="91"/>
    </row>
    <row r="93" spans="3:8">
      <c r="C93" s="1"/>
      <c r="D93" s="1"/>
      <c r="E93" s="1"/>
      <c r="F93" s="1"/>
      <c r="G93" s="91"/>
      <c r="H93" s="91"/>
    </row>
    <row r="94" spans="3:8">
      <c r="C94" s="1"/>
      <c r="D94" s="1"/>
      <c r="E94" s="1"/>
      <c r="F94" s="1"/>
      <c r="G94" s="91"/>
      <c r="H94" s="91"/>
    </row>
    <row r="95" spans="3:8">
      <c r="C95" s="1"/>
      <c r="D95" s="1"/>
      <c r="E95" s="1"/>
      <c r="F95" s="1"/>
      <c r="G95" s="91"/>
      <c r="H95" s="91"/>
    </row>
    <row r="96" spans="3:8">
      <c r="C96" s="1"/>
      <c r="D96" s="1"/>
      <c r="E96" s="1"/>
      <c r="F96" s="1"/>
      <c r="G96" s="91"/>
      <c r="H96" s="91"/>
    </row>
  </sheetData>
  <sheetProtection password="D6CB" sheet="1" objects="1" scenarios="1" formatCells="0" formatColumns="0" formatRows="0" selectLockedCells="1"/>
  <mergeCells count="1">
    <mergeCell ref="B3:G3"/>
  </mergeCells>
  <pageMargins left="0.39370078740157483" right="0.39370078740157483" top="0.39370078740157483" bottom="0.39370078740157483" header="0" footer="0"/>
  <pageSetup paperSize="9" scale="6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"/>
  <dimension ref="B1:AZ57"/>
  <sheetViews>
    <sheetView view="pageBreakPreview" zoomScale="80" zoomScaleSheetLayoutView="80" workbookViewId="0">
      <selection activeCell="B6" sqref="B6"/>
    </sheetView>
  </sheetViews>
  <sheetFormatPr defaultColWidth="9.140625" defaultRowHeight="12.75"/>
  <cols>
    <col min="1" max="1" width="1.7109375" style="1" customWidth="1"/>
    <col min="2" max="2" width="54.5703125" style="1" customWidth="1"/>
    <col min="3" max="5" width="12.7109375" style="1" customWidth="1"/>
    <col min="6" max="7" width="9.140625" style="1"/>
    <col min="8" max="52" width="9.140625" style="4"/>
    <col min="53" max="16384" width="9.140625" style="1"/>
  </cols>
  <sheetData>
    <row r="1" spans="2:4" ht="7.9" customHeight="1"/>
    <row r="2" spans="2:4" ht="15.75">
      <c r="B2" s="164" t="s">
        <v>365</v>
      </c>
      <c r="C2" s="448"/>
      <c r="D2" s="2"/>
    </row>
    <row r="3" spans="2:4" ht="15.75">
      <c r="B3" s="471"/>
      <c r="C3" s="448"/>
      <c r="D3" s="2"/>
    </row>
    <row r="4" spans="2:4" ht="15.75">
      <c r="B4" s="472" t="s">
        <v>102</v>
      </c>
      <c r="C4" s="448"/>
      <c r="D4" s="2"/>
    </row>
    <row r="5" spans="2:4">
      <c r="B5" s="473" t="s">
        <v>529</v>
      </c>
      <c r="C5" s="2"/>
      <c r="D5" s="2"/>
    </row>
    <row r="6" spans="2:4">
      <c r="B6" s="83" t="s">
        <v>530</v>
      </c>
      <c r="C6" s="2"/>
      <c r="D6" s="2"/>
    </row>
    <row r="7" spans="2:4">
      <c r="B7" s="474"/>
      <c r="C7" s="475"/>
      <c r="D7" s="475"/>
    </row>
    <row r="9" spans="2:4">
      <c r="B9" s="476" t="s">
        <v>1091</v>
      </c>
    </row>
    <row r="10" spans="2:4">
      <c r="B10" s="476" t="s">
        <v>366</v>
      </c>
    </row>
    <row r="11" spans="2:4" s="4" customFormat="1"/>
    <row r="12" spans="2:4" s="4" customFormat="1"/>
    <row r="13" spans="2:4" s="4" customFormat="1"/>
    <row r="14" spans="2:4" s="4" customFormat="1"/>
    <row r="15" spans="2:4" s="4" customFormat="1"/>
    <row r="16" spans="2:4" s="4" customFormat="1"/>
    <row r="17" s="4" customFormat="1"/>
    <row r="18" s="4" customFormat="1"/>
    <row r="19" s="4" customFormat="1"/>
    <row r="20" s="4" customFormat="1"/>
    <row r="21" s="4" customFormat="1"/>
    <row r="22" s="4" customFormat="1"/>
    <row r="23" s="4" customFormat="1"/>
    <row r="24" s="4" customFormat="1"/>
    <row r="25" s="4" customFormat="1"/>
    <row r="26" s="4" customFormat="1"/>
    <row r="27" s="4" customFormat="1"/>
    <row r="28" s="4" customFormat="1"/>
    <row r="29" s="4" customFormat="1"/>
    <row r="30" s="4" customFormat="1"/>
    <row r="31" s="4" customFormat="1"/>
    <row r="32" s="4" customFormat="1"/>
    <row r="33" s="4" customFormat="1"/>
    <row r="34" s="4" customFormat="1"/>
    <row r="35" s="4" customFormat="1"/>
    <row r="36" s="4" customFormat="1"/>
    <row r="37" s="4" customFormat="1"/>
    <row r="38" s="4" customFormat="1"/>
    <row r="39" s="4" customFormat="1"/>
    <row r="40" s="4" customFormat="1"/>
    <row r="41" s="4" customFormat="1"/>
    <row r="42" s="4" customFormat="1"/>
    <row r="43" s="4" customFormat="1"/>
    <row r="44" s="4" customFormat="1"/>
    <row r="45" s="4" customFormat="1"/>
    <row r="46" s="4" customFormat="1"/>
    <row r="47" s="4" customFormat="1"/>
    <row r="48" s="4" customFormat="1"/>
    <row r="49" s="4" customFormat="1"/>
    <row r="50" s="4" customFormat="1"/>
    <row r="51" s="4" customFormat="1"/>
    <row r="52" s="4" customFormat="1"/>
    <row r="53" s="4" customFormat="1"/>
    <row r="54" s="4" customFormat="1"/>
    <row r="55" s="4" customFormat="1"/>
    <row r="56" s="4" customFormat="1"/>
    <row r="57" s="4" customFormat="1"/>
  </sheetData>
  <sheetProtection password="D6CB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A1:O230"/>
  <sheetViews>
    <sheetView showGridLines="0" view="pageBreakPreview" zoomScale="80" zoomScaleSheetLayoutView="80" workbookViewId="0">
      <selection activeCell="S15" sqref="S15"/>
    </sheetView>
  </sheetViews>
  <sheetFormatPr defaultColWidth="9.140625" defaultRowHeight="12.75"/>
  <cols>
    <col min="1" max="1" width="1.7109375" style="1" customWidth="1"/>
    <col min="2" max="2" width="43.42578125" style="1" customWidth="1"/>
    <col min="3" max="3" width="11.5703125" style="1" customWidth="1"/>
    <col min="4" max="14" width="11.28515625" style="1" customWidth="1"/>
    <col min="15" max="15" width="9.85546875" style="1" bestFit="1" customWidth="1"/>
    <col min="16" max="16" width="1.7109375" style="1" customWidth="1"/>
    <col min="17" max="16384" width="9.140625" style="1"/>
  </cols>
  <sheetData>
    <row r="1" spans="1:15" ht="7.9" customHeight="1"/>
    <row r="2" spans="1:15" ht="15.75">
      <c r="A2" s="574"/>
      <c r="B2" s="580" t="s">
        <v>367</v>
      </c>
      <c r="C2" s="580"/>
      <c r="D2" s="590"/>
      <c r="E2" s="574"/>
      <c r="F2" s="574"/>
      <c r="G2" s="574"/>
      <c r="H2" s="574"/>
      <c r="I2" s="574"/>
      <c r="J2" s="574"/>
      <c r="K2" s="574"/>
      <c r="L2" s="574"/>
      <c r="M2" s="574"/>
      <c r="N2" s="574"/>
      <c r="O2" s="574"/>
    </row>
    <row r="3" spans="1:15" ht="7.9" customHeight="1" thickBot="1">
      <c r="A3" s="574"/>
      <c r="B3" s="654"/>
      <c r="C3" s="580"/>
      <c r="D3" s="590"/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</row>
    <row r="4" spans="1:15" ht="15.75" thickBot="1">
      <c r="A4" s="574"/>
      <c r="B4" s="1218" t="s">
        <v>584</v>
      </c>
      <c r="C4" s="1219"/>
      <c r="D4" s="1219"/>
      <c r="E4" s="1219"/>
      <c r="F4" s="1219"/>
      <c r="G4" s="1219"/>
      <c r="H4" s="1219"/>
      <c r="I4" s="1219"/>
      <c r="J4" s="1219"/>
      <c r="K4" s="1219"/>
      <c r="L4" s="1219"/>
      <c r="M4" s="1219"/>
      <c r="N4" s="1219"/>
      <c r="O4" s="1220"/>
    </row>
    <row r="5" spans="1:15" ht="13.5" thickBot="1">
      <c r="B5" s="1186"/>
      <c r="C5" s="1187" t="s">
        <v>368</v>
      </c>
      <c r="D5" s="1187" t="s">
        <v>369</v>
      </c>
      <c r="E5" s="1187" t="s">
        <v>370</v>
      </c>
      <c r="F5" s="1187" t="s">
        <v>371</v>
      </c>
      <c r="G5" s="1187" t="s">
        <v>372</v>
      </c>
      <c r="H5" s="1187" t="s">
        <v>373</v>
      </c>
      <c r="I5" s="1187" t="s">
        <v>374</v>
      </c>
      <c r="J5" s="1187" t="s">
        <v>375</v>
      </c>
      <c r="K5" s="1187" t="s">
        <v>376</v>
      </c>
      <c r="L5" s="1187" t="s">
        <v>377</v>
      </c>
      <c r="M5" s="1187" t="s">
        <v>378</v>
      </c>
      <c r="N5" s="1187" t="s">
        <v>379</v>
      </c>
      <c r="O5" s="1188" t="s">
        <v>380</v>
      </c>
    </row>
    <row r="6" spans="1:15">
      <c r="B6" s="12" t="s">
        <v>921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4"/>
    </row>
    <row r="7" spans="1:15">
      <c r="B7" s="1189" t="s">
        <v>381</v>
      </c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1:15">
      <c r="B8" s="1190" t="s">
        <v>382</v>
      </c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191">
        <f>IF(O9=0,0,+O10/O9)</f>
        <v>0</v>
      </c>
    </row>
    <row r="9" spans="1:15">
      <c r="B9" s="1190" t="s">
        <v>383</v>
      </c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2">
        <f>SUM(C9:N9)</f>
        <v>0</v>
      </c>
    </row>
    <row r="10" spans="1:15">
      <c r="B10" s="1190" t="s">
        <v>384</v>
      </c>
      <c r="C10" s="20">
        <f>C8*C9</f>
        <v>0</v>
      </c>
      <c r="D10" s="21">
        <f t="shared" ref="D10:N10" si="0">D8*D9</f>
        <v>0</v>
      </c>
      <c r="E10" s="21">
        <f t="shared" si="0"/>
        <v>0</v>
      </c>
      <c r="F10" s="21">
        <f t="shared" si="0"/>
        <v>0</v>
      </c>
      <c r="G10" s="21">
        <f t="shared" si="0"/>
        <v>0</v>
      </c>
      <c r="H10" s="21">
        <f>H8*H9</f>
        <v>0</v>
      </c>
      <c r="I10" s="21">
        <f t="shared" si="0"/>
        <v>0</v>
      </c>
      <c r="J10" s="21">
        <f t="shared" si="0"/>
        <v>0</v>
      </c>
      <c r="K10" s="21">
        <f t="shared" si="0"/>
        <v>0</v>
      </c>
      <c r="L10" s="21">
        <f t="shared" si="0"/>
        <v>0</v>
      </c>
      <c r="M10" s="21">
        <f t="shared" si="0"/>
        <v>0</v>
      </c>
      <c r="N10" s="21">
        <f t="shared" si="0"/>
        <v>0</v>
      </c>
      <c r="O10" s="22">
        <f>SUM(C10:N10)</f>
        <v>0</v>
      </c>
    </row>
    <row r="11" spans="1:15">
      <c r="B11" s="1192" t="s">
        <v>1016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4"/>
    </row>
    <row r="12" spans="1:15">
      <c r="B12" s="1190" t="s">
        <v>382</v>
      </c>
      <c r="C12" s="1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191">
        <f>IF(O13=0,0,+O14/O13)</f>
        <v>0</v>
      </c>
    </row>
    <row r="13" spans="1:15">
      <c r="B13" s="1190" t="s">
        <v>383</v>
      </c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2">
        <f>SUM(C13:N13)</f>
        <v>0</v>
      </c>
    </row>
    <row r="14" spans="1:15">
      <c r="B14" s="1190" t="s">
        <v>384</v>
      </c>
      <c r="C14" s="20">
        <f t="shared" ref="C14:N14" si="1">C12*C13</f>
        <v>0</v>
      </c>
      <c r="D14" s="21">
        <f t="shared" si="1"/>
        <v>0</v>
      </c>
      <c r="E14" s="21">
        <f t="shared" si="1"/>
        <v>0</v>
      </c>
      <c r="F14" s="21">
        <f t="shared" si="1"/>
        <v>0</v>
      </c>
      <c r="G14" s="21">
        <f t="shared" si="1"/>
        <v>0</v>
      </c>
      <c r="H14" s="21">
        <f t="shared" si="1"/>
        <v>0</v>
      </c>
      <c r="I14" s="21">
        <f t="shared" si="1"/>
        <v>0</v>
      </c>
      <c r="J14" s="21">
        <f t="shared" si="1"/>
        <v>0</v>
      </c>
      <c r="K14" s="21">
        <f t="shared" si="1"/>
        <v>0</v>
      </c>
      <c r="L14" s="21">
        <f t="shared" si="1"/>
        <v>0</v>
      </c>
      <c r="M14" s="21">
        <f t="shared" si="1"/>
        <v>0</v>
      </c>
      <c r="N14" s="21">
        <f t="shared" si="1"/>
        <v>0</v>
      </c>
      <c r="O14" s="22">
        <f>SUM(C14:N14)</f>
        <v>0</v>
      </c>
    </row>
    <row r="15" spans="1:15">
      <c r="B15" s="1193" t="s">
        <v>24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4"/>
    </row>
    <row r="16" spans="1:15">
      <c r="B16" s="1190" t="s">
        <v>382</v>
      </c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1191">
        <f>IF(O17=0,0,+O18/O17)</f>
        <v>0</v>
      </c>
    </row>
    <row r="17" spans="2:15">
      <c r="B17" s="1190" t="s">
        <v>383</v>
      </c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2">
        <f>SUM(C17:N17)</f>
        <v>0</v>
      </c>
    </row>
    <row r="18" spans="2:15" ht="13.5" thickBot="1">
      <c r="B18" s="1194" t="s">
        <v>384</v>
      </c>
      <c r="C18" s="1195">
        <f t="shared" ref="C18:N18" si="2">C16*C17</f>
        <v>0</v>
      </c>
      <c r="D18" s="1196">
        <f t="shared" si="2"/>
        <v>0</v>
      </c>
      <c r="E18" s="1196">
        <f t="shared" si="2"/>
        <v>0</v>
      </c>
      <c r="F18" s="1196">
        <f t="shared" si="2"/>
        <v>0</v>
      </c>
      <c r="G18" s="1196">
        <f t="shared" si="2"/>
        <v>0</v>
      </c>
      <c r="H18" s="1196">
        <f t="shared" si="2"/>
        <v>0</v>
      </c>
      <c r="I18" s="1196">
        <f t="shared" si="2"/>
        <v>0</v>
      </c>
      <c r="J18" s="1196">
        <f t="shared" si="2"/>
        <v>0</v>
      </c>
      <c r="K18" s="1196">
        <f t="shared" si="2"/>
        <v>0</v>
      </c>
      <c r="L18" s="1196">
        <f t="shared" si="2"/>
        <v>0</v>
      </c>
      <c r="M18" s="1196">
        <f t="shared" si="2"/>
        <v>0</v>
      </c>
      <c r="N18" s="1196">
        <f t="shared" si="2"/>
        <v>0</v>
      </c>
      <c r="O18" s="1197">
        <f>SUM(C18:N18)</f>
        <v>0</v>
      </c>
    </row>
    <row r="19" spans="2:15" ht="13.5" thickBot="1"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9"/>
    </row>
    <row r="20" spans="2:15">
      <c r="B20" s="12" t="s">
        <v>921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</row>
    <row r="21" spans="2:15">
      <c r="B21" s="1192" t="s">
        <v>381</v>
      </c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/>
    </row>
    <row r="22" spans="2:15">
      <c r="B22" s="1190" t="s">
        <v>382</v>
      </c>
      <c r="C22" s="1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191">
        <f>IF(O23=0,0,+O24/O23)</f>
        <v>0</v>
      </c>
    </row>
    <row r="23" spans="2:15">
      <c r="B23" s="1190" t="s">
        <v>383</v>
      </c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2">
        <f>SUM(C23:N23)</f>
        <v>0</v>
      </c>
    </row>
    <row r="24" spans="2:15">
      <c r="B24" s="1190" t="s">
        <v>384</v>
      </c>
      <c r="C24" s="20">
        <f t="shared" ref="C24:N24" si="3">C22*C23</f>
        <v>0</v>
      </c>
      <c r="D24" s="21">
        <f t="shared" si="3"/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2">
        <f>SUM(C24:N24)</f>
        <v>0</v>
      </c>
    </row>
    <row r="25" spans="2:15">
      <c r="B25" s="1192" t="s">
        <v>1017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4"/>
    </row>
    <row r="26" spans="2:15">
      <c r="B26" s="1190" t="s">
        <v>382</v>
      </c>
      <c r="C26" s="18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191">
        <f>IF(O27=0,0,+O28/O27)</f>
        <v>0</v>
      </c>
    </row>
    <row r="27" spans="2:15">
      <c r="B27" s="1190" t="s">
        <v>383</v>
      </c>
      <c r="C27" s="20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2">
        <f>SUM(C27:N27)</f>
        <v>0</v>
      </c>
    </row>
    <row r="28" spans="2:15">
      <c r="B28" s="1190" t="s">
        <v>384</v>
      </c>
      <c r="C28" s="20">
        <f t="shared" ref="C28:N28" si="4">C26*C27</f>
        <v>0</v>
      </c>
      <c r="D28" s="21">
        <f t="shared" si="4"/>
        <v>0</v>
      </c>
      <c r="E28" s="21">
        <f t="shared" si="4"/>
        <v>0</v>
      </c>
      <c r="F28" s="21">
        <f t="shared" si="4"/>
        <v>0</v>
      </c>
      <c r="G28" s="21">
        <f t="shared" si="4"/>
        <v>0</v>
      </c>
      <c r="H28" s="21">
        <f t="shared" si="4"/>
        <v>0</v>
      </c>
      <c r="I28" s="21">
        <f t="shared" si="4"/>
        <v>0</v>
      </c>
      <c r="J28" s="21">
        <f t="shared" si="4"/>
        <v>0</v>
      </c>
      <c r="K28" s="21">
        <f t="shared" si="4"/>
        <v>0</v>
      </c>
      <c r="L28" s="21">
        <f t="shared" si="4"/>
        <v>0</v>
      </c>
      <c r="M28" s="21">
        <f t="shared" si="4"/>
        <v>0</v>
      </c>
      <c r="N28" s="21">
        <f t="shared" si="4"/>
        <v>0</v>
      </c>
      <c r="O28" s="22">
        <f>SUM(C28:N28)</f>
        <v>0</v>
      </c>
    </row>
    <row r="29" spans="2:15">
      <c r="B29" s="1193" t="s">
        <v>24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4"/>
    </row>
    <row r="30" spans="2:15">
      <c r="B30" s="1190" t="s">
        <v>382</v>
      </c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1191">
        <f>IF(O31=0,0,+O32/O31)</f>
        <v>0</v>
      </c>
    </row>
    <row r="31" spans="2:15">
      <c r="B31" s="1190" t="s">
        <v>383</v>
      </c>
      <c r="C31" s="2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2">
        <f>SUM(C31:N31)</f>
        <v>0</v>
      </c>
    </row>
    <row r="32" spans="2:15" ht="13.5" thickBot="1">
      <c r="B32" s="1194" t="s">
        <v>384</v>
      </c>
      <c r="C32" s="1195">
        <f t="shared" ref="C32:N32" si="5">C30*C31</f>
        <v>0</v>
      </c>
      <c r="D32" s="1196">
        <f t="shared" si="5"/>
        <v>0</v>
      </c>
      <c r="E32" s="1196">
        <f t="shared" si="5"/>
        <v>0</v>
      </c>
      <c r="F32" s="1196">
        <f t="shared" si="5"/>
        <v>0</v>
      </c>
      <c r="G32" s="1196">
        <f t="shared" si="5"/>
        <v>0</v>
      </c>
      <c r="H32" s="1196">
        <f t="shared" si="5"/>
        <v>0</v>
      </c>
      <c r="I32" s="1196">
        <f t="shared" si="5"/>
        <v>0</v>
      </c>
      <c r="J32" s="1196">
        <f t="shared" si="5"/>
        <v>0</v>
      </c>
      <c r="K32" s="1196">
        <f t="shared" si="5"/>
        <v>0</v>
      </c>
      <c r="L32" s="1196">
        <f t="shared" si="5"/>
        <v>0</v>
      </c>
      <c r="M32" s="1196">
        <f t="shared" si="5"/>
        <v>0</v>
      </c>
      <c r="N32" s="1196">
        <f t="shared" si="5"/>
        <v>0</v>
      </c>
      <c r="O32" s="1197">
        <f>SUM(C32:N32)</f>
        <v>0</v>
      </c>
    </row>
    <row r="33" spans="2:15" ht="15.75">
      <c r="B33" s="30" t="s">
        <v>387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2"/>
    </row>
    <row r="34" spans="2:15" ht="13.5" thickBot="1"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5"/>
    </row>
    <row r="35" spans="2:15">
      <c r="B35" s="1198" t="s">
        <v>388</v>
      </c>
      <c r="C35" s="101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7"/>
    </row>
    <row r="36" spans="2:15">
      <c r="B36" s="1199" t="s">
        <v>1018</v>
      </c>
      <c r="C36" s="102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9"/>
    </row>
    <row r="37" spans="2:15">
      <c r="B37" s="1199" t="s">
        <v>389</v>
      </c>
      <c r="C37" s="103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40"/>
    </row>
    <row r="38" spans="2:15">
      <c r="B38" s="1199" t="s">
        <v>1019</v>
      </c>
      <c r="C38" s="102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9"/>
    </row>
    <row r="39" spans="2:15">
      <c r="B39" s="1199" t="s">
        <v>390</v>
      </c>
      <c r="C39" s="104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2"/>
    </row>
    <row r="40" spans="2:15">
      <c r="B40" s="1199" t="s">
        <v>1020</v>
      </c>
      <c r="C40" s="102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9"/>
    </row>
    <row r="41" spans="2:15" ht="13.5" thickBot="1">
      <c r="B41" s="1200" t="s">
        <v>391</v>
      </c>
      <c r="C41" s="105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4"/>
    </row>
    <row r="42" spans="2:15" ht="13.5" thickBot="1"/>
    <row r="43" spans="2:15" ht="15.75" thickBot="1">
      <c r="B43" s="1215" t="s">
        <v>585</v>
      </c>
      <c r="C43" s="1216"/>
      <c r="D43" s="1216"/>
      <c r="E43" s="1216"/>
      <c r="F43" s="1216"/>
      <c r="G43" s="1216"/>
      <c r="H43" s="1216"/>
      <c r="I43" s="1216"/>
      <c r="J43" s="1216"/>
      <c r="K43" s="1216"/>
      <c r="L43" s="1216"/>
      <c r="M43" s="1216"/>
      <c r="N43" s="1216"/>
      <c r="O43" s="1217"/>
    </row>
    <row r="44" spans="2:15" ht="13.5" thickBot="1">
      <c r="B44" s="1186"/>
      <c r="C44" s="1187" t="s">
        <v>368</v>
      </c>
      <c r="D44" s="1187" t="s">
        <v>369</v>
      </c>
      <c r="E44" s="1187" t="s">
        <v>370</v>
      </c>
      <c r="F44" s="1187" t="s">
        <v>371</v>
      </c>
      <c r="G44" s="1187" t="s">
        <v>372</v>
      </c>
      <c r="H44" s="1187" t="s">
        <v>373</v>
      </c>
      <c r="I44" s="1187" t="s">
        <v>374</v>
      </c>
      <c r="J44" s="1187" t="s">
        <v>375</v>
      </c>
      <c r="K44" s="1187" t="s">
        <v>376</v>
      </c>
      <c r="L44" s="1187" t="s">
        <v>377</v>
      </c>
      <c r="M44" s="1187" t="s">
        <v>378</v>
      </c>
      <c r="N44" s="1187" t="s">
        <v>379</v>
      </c>
      <c r="O44" s="1188" t="s">
        <v>380</v>
      </c>
    </row>
    <row r="45" spans="2:15">
      <c r="B45" s="12" t="s">
        <v>921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4"/>
    </row>
    <row r="46" spans="2:15">
      <c r="B46" s="1189" t="s">
        <v>381</v>
      </c>
      <c r="C46" s="15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7"/>
    </row>
    <row r="47" spans="2:15">
      <c r="B47" s="1190" t="s">
        <v>382</v>
      </c>
      <c r="C47" s="18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191">
        <f>IF(O48=0,0,+O49/O48)</f>
        <v>0</v>
      </c>
    </row>
    <row r="48" spans="2:15">
      <c r="B48" s="1190" t="s">
        <v>383</v>
      </c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2">
        <f>SUM(C48:N48)</f>
        <v>0</v>
      </c>
    </row>
    <row r="49" spans="2:15">
      <c r="B49" s="1190" t="s">
        <v>384</v>
      </c>
      <c r="C49" s="20">
        <f>C47*C48</f>
        <v>0</v>
      </c>
      <c r="D49" s="21">
        <f t="shared" ref="D49:N49" si="6">D47*D48</f>
        <v>0</v>
      </c>
      <c r="E49" s="21">
        <f t="shared" si="6"/>
        <v>0</v>
      </c>
      <c r="F49" s="21">
        <f t="shared" si="6"/>
        <v>0</v>
      </c>
      <c r="G49" s="21">
        <f t="shared" si="6"/>
        <v>0</v>
      </c>
      <c r="H49" s="21">
        <f t="shared" si="6"/>
        <v>0</v>
      </c>
      <c r="I49" s="21">
        <f t="shared" si="6"/>
        <v>0</v>
      </c>
      <c r="J49" s="21">
        <f t="shared" si="6"/>
        <v>0</v>
      </c>
      <c r="K49" s="21">
        <f t="shared" si="6"/>
        <v>0</v>
      </c>
      <c r="L49" s="21">
        <f t="shared" si="6"/>
        <v>0</v>
      </c>
      <c r="M49" s="21">
        <f t="shared" si="6"/>
        <v>0</v>
      </c>
      <c r="N49" s="21">
        <f t="shared" si="6"/>
        <v>0</v>
      </c>
      <c r="O49" s="22">
        <f>SUM(C49:N49)</f>
        <v>0</v>
      </c>
    </row>
    <row r="50" spans="2:15">
      <c r="B50" s="1192" t="s">
        <v>385</v>
      </c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4"/>
    </row>
    <row r="51" spans="2:15">
      <c r="B51" s="1190" t="s">
        <v>382</v>
      </c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191">
        <f>IF(O52=0,0,+O53/O52)</f>
        <v>0</v>
      </c>
    </row>
    <row r="52" spans="2:15">
      <c r="B52" s="1190" t="s">
        <v>383</v>
      </c>
      <c r="C52" s="20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2">
        <f>SUM(C52:N52)</f>
        <v>0</v>
      </c>
    </row>
    <row r="53" spans="2:15">
      <c r="B53" s="1190" t="s">
        <v>384</v>
      </c>
      <c r="C53" s="20">
        <f t="shared" ref="C53:N53" si="7">C51*C52</f>
        <v>0</v>
      </c>
      <c r="D53" s="21">
        <f t="shared" si="7"/>
        <v>0</v>
      </c>
      <c r="E53" s="21">
        <f t="shared" si="7"/>
        <v>0</v>
      </c>
      <c r="F53" s="21">
        <f t="shared" si="7"/>
        <v>0</v>
      </c>
      <c r="G53" s="21">
        <f t="shared" si="7"/>
        <v>0</v>
      </c>
      <c r="H53" s="21">
        <f t="shared" si="7"/>
        <v>0</v>
      </c>
      <c r="I53" s="21">
        <f t="shared" si="7"/>
        <v>0</v>
      </c>
      <c r="J53" s="21">
        <f t="shared" si="7"/>
        <v>0</v>
      </c>
      <c r="K53" s="21">
        <f t="shared" si="7"/>
        <v>0</v>
      </c>
      <c r="L53" s="21">
        <f t="shared" si="7"/>
        <v>0</v>
      </c>
      <c r="M53" s="21">
        <f t="shared" si="7"/>
        <v>0</v>
      </c>
      <c r="N53" s="21">
        <f t="shared" si="7"/>
        <v>0</v>
      </c>
      <c r="O53" s="22">
        <f>SUM(C53:N53)</f>
        <v>0</v>
      </c>
    </row>
    <row r="54" spans="2:15">
      <c r="B54" s="1192" t="s">
        <v>386</v>
      </c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</row>
    <row r="55" spans="2:15">
      <c r="B55" s="1190" t="s">
        <v>382</v>
      </c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191">
        <f>IF(O56=0,0,+O57/O56)</f>
        <v>0</v>
      </c>
    </row>
    <row r="56" spans="2:15">
      <c r="B56" s="1190" t="s">
        <v>383</v>
      </c>
      <c r="C56" s="20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2">
        <f>SUM(C56:N56)</f>
        <v>0</v>
      </c>
    </row>
    <row r="57" spans="2:15">
      <c r="B57" s="1190" t="s">
        <v>384</v>
      </c>
      <c r="C57" s="20">
        <f t="shared" ref="C57:N57" si="8">C55*C56</f>
        <v>0</v>
      </c>
      <c r="D57" s="21">
        <f t="shared" si="8"/>
        <v>0</v>
      </c>
      <c r="E57" s="21">
        <f t="shared" si="8"/>
        <v>0</v>
      </c>
      <c r="F57" s="21">
        <f t="shared" si="8"/>
        <v>0</v>
      </c>
      <c r="G57" s="21">
        <f t="shared" si="8"/>
        <v>0</v>
      </c>
      <c r="H57" s="21">
        <f t="shared" si="8"/>
        <v>0</v>
      </c>
      <c r="I57" s="21">
        <f t="shared" si="8"/>
        <v>0</v>
      </c>
      <c r="J57" s="21">
        <f t="shared" si="8"/>
        <v>0</v>
      </c>
      <c r="K57" s="21">
        <f t="shared" si="8"/>
        <v>0</v>
      </c>
      <c r="L57" s="21">
        <f t="shared" si="8"/>
        <v>0</v>
      </c>
      <c r="M57" s="21">
        <f t="shared" si="8"/>
        <v>0</v>
      </c>
      <c r="N57" s="21">
        <f t="shared" si="8"/>
        <v>0</v>
      </c>
      <c r="O57" s="22">
        <f>SUM(C57:N57)</f>
        <v>0</v>
      </c>
    </row>
    <row r="58" spans="2:15">
      <c r="B58" s="1193" t="s">
        <v>24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</row>
    <row r="59" spans="2:15">
      <c r="B59" s="1190" t="s">
        <v>382</v>
      </c>
      <c r="C59" s="25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1191">
        <f>IF(O60=0,0,+O61/O60)</f>
        <v>0</v>
      </c>
    </row>
    <row r="60" spans="2:15">
      <c r="B60" s="1190" t="s">
        <v>383</v>
      </c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2">
        <f>SUM(C60:N60)</f>
        <v>0</v>
      </c>
    </row>
    <row r="61" spans="2:15" ht="13.5" thickBot="1">
      <c r="B61" s="1194" t="s">
        <v>384</v>
      </c>
      <c r="C61" s="1195">
        <f t="shared" ref="C61:N61" si="9">C59*C60</f>
        <v>0</v>
      </c>
      <c r="D61" s="1196">
        <f t="shared" si="9"/>
        <v>0</v>
      </c>
      <c r="E61" s="1196">
        <f t="shared" si="9"/>
        <v>0</v>
      </c>
      <c r="F61" s="1196">
        <f t="shared" si="9"/>
        <v>0</v>
      </c>
      <c r="G61" s="1196">
        <f t="shared" si="9"/>
        <v>0</v>
      </c>
      <c r="H61" s="1196">
        <f t="shared" si="9"/>
        <v>0</v>
      </c>
      <c r="I61" s="1196">
        <f t="shared" si="9"/>
        <v>0</v>
      </c>
      <c r="J61" s="1196">
        <f t="shared" si="9"/>
        <v>0</v>
      </c>
      <c r="K61" s="1196">
        <f t="shared" si="9"/>
        <v>0</v>
      </c>
      <c r="L61" s="1196">
        <f t="shared" si="9"/>
        <v>0</v>
      </c>
      <c r="M61" s="1196">
        <f t="shared" si="9"/>
        <v>0</v>
      </c>
      <c r="N61" s="1196">
        <f t="shared" si="9"/>
        <v>0</v>
      </c>
      <c r="O61" s="1197">
        <f>SUM(C61:N61)</f>
        <v>0</v>
      </c>
    </row>
    <row r="62" spans="2:15" ht="13.5" thickBot="1">
      <c r="B62" s="27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9"/>
    </row>
    <row r="63" spans="2:15">
      <c r="B63" s="12" t="s">
        <v>921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4"/>
    </row>
    <row r="64" spans="2:15">
      <c r="B64" s="1192" t="s">
        <v>381</v>
      </c>
      <c r="C64" s="15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7"/>
    </row>
    <row r="65" spans="2:15">
      <c r="B65" s="1190" t="s">
        <v>382</v>
      </c>
      <c r="C65" s="18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191">
        <f>IF(O66=0,0,+O67/O66)</f>
        <v>0</v>
      </c>
    </row>
    <row r="66" spans="2:15">
      <c r="B66" s="1190" t="s">
        <v>383</v>
      </c>
      <c r="C66" s="20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2">
        <f>SUM(C66:N66)</f>
        <v>0</v>
      </c>
    </row>
    <row r="67" spans="2:15">
      <c r="B67" s="1190" t="s">
        <v>384</v>
      </c>
      <c r="C67" s="20">
        <f t="shared" ref="C67:N67" si="10">C65*C66</f>
        <v>0</v>
      </c>
      <c r="D67" s="21">
        <f t="shared" si="10"/>
        <v>0</v>
      </c>
      <c r="E67" s="21">
        <f t="shared" si="10"/>
        <v>0</v>
      </c>
      <c r="F67" s="21">
        <f t="shared" si="10"/>
        <v>0</v>
      </c>
      <c r="G67" s="21">
        <f t="shared" si="10"/>
        <v>0</v>
      </c>
      <c r="H67" s="21">
        <f t="shared" si="10"/>
        <v>0</v>
      </c>
      <c r="I67" s="21">
        <f t="shared" si="10"/>
        <v>0</v>
      </c>
      <c r="J67" s="21">
        <f t="shared" si="10"/>
        <v>0</v>
      </c>
      <c r="K67" s="21">
        <f t="shared" si="10"/>
        <v>0</v>
      </c>
      <c r="L67" s="21">
        <f t="shared" si="10"/>
        <v>0</v>
      </c>
      <c r="M67" s="21">
        <f t="shared" si="10"/>
        <v>0</v>
      </c>
      <c r="N67" s="21">
        <f t="shared" si="10"/>
        <v>0</v>
      </c>
      <c r="O67" s="22">
        <f>SUM(C67:N67)</f>
        <v>0</v>
      </c>
    </row>
    <row r="68" spans="2:15">
      <c r="B68" s="1192" t="s">
        <v>385</v>
      </c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4"/>
    </row>
    <row r="69" spans="2:15">
      <c r="B69" s="1190" t="s">
        <v>382</v>
      </c>
      <c r="C69" s="18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191">
        <f>IF(O70=0,0,+O71/O70)</f>
        <v>0</v>
      </c>
    </row>
    <row r="70" spans="2:15">
      <c r="B70" s="1190" t="s">
        <v>383</v>
      </c>
      <c r="C70" s="20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2">
        <f>SUM(C70:N70)</f>
        <v>0</v>
      </c>
    </row>
    <row r="71" spans="2:15">
      <c r="B71" s="1190" t="s">
        <v>384</v>
      </c>
      <c r="C71" s="20">
        <f t="shared" ref="C71:N71" si="11">C69*C70</f>
        <v>0</v>
      </c>
      <c r="D71" s="21">
        <f t="shared" si="11"/>
        <v>0</v>
      </c>
      <c r="E71" s="21">
        <f t="shared" si="11"/>
        <v>0</v>
      </c>
      <c r="F71" s="21">
        <f t="shared" si="11"/>
        <v>0</v>
      </c>
      <c r="G71" s="21">
        <f t="shared" si="11"/>
        <v>0</v>
      </c>
      <c r="H71" s="21">
        <f t="shared" si="11"/>
        <v>0</v>
      </c>
      <c r="I71" s="21">
        <f t="shared" si="11"/>
        <v>0</v>
      </c>
      <c r="J71" s="21">
        <f t="shared" si="11"/>
        <v>0</v>
      </c>
      <c r="K71" s="21">
        <f t="shared" si="11"/>
        <v>0</v>
      </c>
      <c r="L71" s="21">
        <f t="shared" si="11"/>
        <v>0</v>
      </c>
      <c r="M71" s="21">
        <f t="shared" si="11"/>
        <v>0</v>
      </c>
      <c r="N71" s="21">
        <f t="shared" si="11"/>
        <v>0</v>
      </c>
      <c r="O71" s="22">
        <f>SUM(C71:N71)</f>
        <v>0</v>
      </c>
    </row>
    <row r="72" spans="2:15">
      <c r="B72" s="1192" t="s">
        <v>386</v>
      </c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</row>
    <row r="73" spans="2:15">
      <c r="B73" s="1190" t="s">
        <v>382</v>
      </c>
      <c r="C73" s="18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191">
        <f>IF(O74=0,0,+O75/O74)</f>
        <v>0</v>
      </c>
    </row>
    <row r="74" spans="2:15">
      <c r="B74" s="1190" t="s">
        <v>383</v>
      </c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2">
        <f>SUM(C74:N74)</f>
        <v>0</v>
      </c>
    </row>
    <row r="75" spans="2:15">
      <c r="B75" s="1190" t="s">
        <v>384</v>
      </c>
      <c r="C75" s="20">
        <f t="shared" ref="C75:N75" si="12">C73*C74</f>
        <v>0</v>
      </c>
      <c r="D75" s="21">
        <f t="shared" si="12"/>
        <v>0</v>
      </c>
      <c r="E75" s="21">
        <f t="shared" si="12"/>
        <v>0</v>
      </c>
      <c r="F75" s="21">
        <f t="shared" si="12"/>
        <v>0</v>
      </c>
      <c r="G75" s="21">
        <f t="shared" si="12"/>
        <v>0</v>
      </c>
      <c r="H75" s="21">
        <f t="shared" si="12"/>
        <v>0</v>
      </c>
      <c r="I75" s="21">
        <f t="shared" si="12"/>
        <v>0</v>
      </c>
      <c r="J75" s="21">
        <f t="shared" si="12"/>
        <v>0</v>
      </c>
      <c r="K75" s="21">
        <f t="shared" si="12"/>
        <v>0</v>
      </c>
      <c r="L75" s="21">
        <f t="shared" si="12"/>
        <v>0</v>
      </c>
      <c r="M75" s="21">
        <f t="shared" si="12"/>
        <v>0</v>
      </c>
      <c r="N75" s="21">
        <f t="shared" si="12"/>
        <v>0</v>
      </c>
      <c r="O75" s="22">
        <f>SUM(C75:N75)</f>
        <v>0</v>
      </c>
    </row>
    <row r="76" spans="2:15">
      <c r="B76" s="1193" t="s">
        <v>24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</row>
    <row r="77" spans="2:15">
      <c r="B77" s="1190" t="s">
        <v>382</v>
      </c>
      <c r="C77" s="25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1191">
        <f>IF(O78=0,0,+O79/O78)</f>
        <v>0</v>
      </c>
    </row>
    <row r="78" spans="2:15">
      <c r="B78" s="1190" t="s">
        <v>383</v>
      </c>
      <c r="C78" s="20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2">
        <f>SUM(C78:N78)</f>
        <v>0</v>
      </c>
    </row>
    <row r="79" spans="2:15" ht="13.5" thickBot="1">
      <c r="B79" s="1194" t="s">
        <v>384</v>
      </c>
      <c r="C79" s="1195">
        <f t="shared" ref="C79:N79" si="13">C77*C78</f>
        <v>0</v>
      </c>
      <c r="D79" s="1196">
        <f t="shared" si="13"/>
        <v>0</v>
      </c>
      <c r="E79" s="1196">
        <f t="shared" si="13"/>
        <v>0</v>
      </c>
      <c r="F79" s="1196">
        <f t="shared" si="13"/>
        <v>0</v>
      </c>
      <c r="G79" s="1196">
        <f t="shared" si="13"/>
        <v>0</v>
      </c>
      <c r="H79" s="1196">
        <f t="shared" si="13"/>
        <v>0</v>
      </c>
      <c r="I79" s="1196">
        <f t="shared" si="13"/>
        <v>0</v>
      </c>
      <c r="J79" s="1196">
        <f t="shared" si="13"/>
        <v>0</v>
      </c>
      <c r="K79" s="1196">
        <f t="shared" si="13"/>
        <v>0</v>
      </c>
      <c r="L79" s="1196">
        <f t="shared" si="13"/>
        <v>0</v>
      </c>
      <c r="M79" s="1196">
        <f t="shared" si="13"/>
        <v>0</v>
      </c>
      <c r="N79" s="1196">
        <f t="shared" si="13"/>
        <v>0</v>
      </c>
      <c r="O79" s="1197">
        <f>SUM(C79:N79)</f>
        <v>0</v>
      </c>
    </row>
    <row r="80" spans="2:15" ht="15.75">
      <c r="B80" s="30" t="s">
        <v>387</v>
      </c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2"/>
    </row>
    <row r="81" spans="2:15" ht="13.5" thickBot="1">
      <c r="B81" s="33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5"/>
    </row>
    <row r="82" spans="2:15">
      <c r="B82" s="1198" t="s">
        <v>388</v>
      </c>
      <c r="C82" s="101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7"/>
    </row>
    <row r="83" spans="2:15">
      <c r="B83" s="1199" t="s">
        <v>1018</v>
      </c>
      <c r="C83" s="102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9"/>
    </row>
    <row r="84" spans="2:15">
      <c r="B84" s="1199" t="s">
        <v>389</v>
      </c>
      <c r="C84" s="103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40"/>
    </row>
    <row r="85" spans="2:15">
      <c r="B85" s="1199" t="s">
        <v>1019</v>
      </c>
      <c r="C85" s="102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9"/>
    </row>
    <row r="86" spans="2:15">
      <c r="B86" s="1199" t="s">
        <v>390</v>
      </c>
      <c r="C86" s="104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2"/>
    </row>
    <row r="87" spans="2:15">
      <c r="B87" s="1199" t="s">
        <v>1020</v>
      </c>
      <c r="C87" s="102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9"/>
    </row>
    <row r="88" spans="2:15" ht="13.5" thickBot="1">
      <c r="B88" s="1200" t="s">
        <v>391</v>
      </c>
      <c r="C88" s="105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4"/>
    </row>
    <row r="89" spans="2:15" ht="13.5" thickBot="1"/>
    <row r="90" spans="2:15" ht="15.75" thickBot="1">
      <c r="B90" s="1215" t="s">
        <v>534</v>
      </c>
      <c r="C90" s="1216"/>
      <c r="D90" s="1216"/>
      <c r="E90" s="1216"/>
      <c r="F90" s="1216"/>
      <c r="G90" s="1216"/>
      <c r="H90" s="1216"/>
      <c r="I90" s="1216"/>
      <c r="J90" s="1216"/>
      <c r="K90" s="1216"/>
      <c r="L90" s="1216"/>
      <c r="M90" s="1216"/>
      <c r="N90" s="1216"/>
      <c r="O90" s="1217"/>
    </row>
    <row r="91" spans="2:15" ht="13.5" thickBot="1">
      <c r="B91" s="1186"/>
      <c r="C91" s="1187" t="s">
        <v>368</v>
      </c>
      <c r="D91" s="1187" t="s">
        <v>369</v>
      </c>
      <c r="E91" s="1187" t="s">
        <v>370</v>
      </c>
      <c r="F91" s="1187" t="s">
        <v>371</v>
      </c>
      <c r="G91" s="1187" t="s">
        <v>372</v>
      </c>
      <c r="H91" s="1187" t="s">
        <v>373</v>
      </c>
      <c r="I91" s="1187" t="s">
        <v>374</v>
      </c>
      <c r="J91" s="1187" t="s">
        <v>375</v>
      </c>
      <c r="K91" s="1187" t="s">
        <v>376</v>
      </c>
      <c r="L91" s="1187" t="s">
        <v>377</v>
      </c>
      <c r="M91" s="1187" t="s">
        <v>378</v>
      </c>
      <c r="N91" s="1187" t="s">
        <v>379</v>
      </c>
      <c r="O91" s="1188" t="s">
        <v>380</v>
      </c>
    </row>
    <row r="92" spans="2:15">
      <c r="B92" s="12" t="s">
        <v>921</v>
      </c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4"/>
    </row>
    <row r="93" spans="2:15">
      <c r="B93" s="1189" t="s">
        <v>381</v>
      </c>
      <c r="C93" s="15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7"/>
    </row>
    <row r="94" spans="2:15">
      <c r="B94" s="1190" t="s">
        <v>382</v>
      </c>
      <c r="C94" s="18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191">
        <f>IF(O95=0,0,+O96/O95)</f>
        <v>0</v>
      </c>
    </row>
    <row r="95" spans="2:15">
      <c r="B95" s="1190" t="s">
        <v>383</v>
      </c>
      <c r="C95" s="20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2">
        <f>SUM(C95:N95)</f>
        <v>0</v>
      </c>
    </row>
    <row r="96" spans="2:15">
      <c r="B96" s="1190" t="s">
        <v>384</v>
      </c>
      <c r="C96" s="20">
        <f>C94*C95</f>
        <v>0</v>
      </c>
      <c r="D96" s="21">
        <f t="shared" ref="D96:N96" si="14">D94*D95</f>
        <v>0</v>
      </c>
      <c r="E96" s="21">
        <f t="shared" si="14"/>
        <v>0</v>
      </c>
      <c r="F96" s="21">
        <f t="shared" si="14"/>
        <v>0</v>
      </c>
      <c r="G96" s="21">
        <f t="shared" si="14"/>
        <v>0</v>
      </c>
      <c r="H96" s="21">
        <f t="shared" si="14"/>
        <v>0</v>
      </c>
      <c r="I96" s="21">
        <f t="shared" si="14"/>
        <v>0</v>
      </c>
      <c r="J96" s="21">
        <f t="shared" si="14"/>
        <v>0</v>
      </c>
      <c r="K96" s="21">
        <f t="shared" si="14"/>
        <v>0</v>
      </c>
      <c r="L96" s="21">
        <f t="shared" si="14"/>
        <v>0</v>
      </c>
      <c r="M96" s="21">
        <f t="shared" si="14"/>
        <v>0</v>
      </c>
      <c r="N96" s="21">
        <f t="shared" si="14"/>
        <v>0</v>
      </c>
      <c r="O96" s="22">
        <f>SUM(C96:N96)</f>
        <v>0</v>
      </c>
    </row>
    <row r="97" spans="2:15">
      <c r="B97" s="1192" t="s">
        <v>385</v>
      </c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4"/>
    </row>
    <row r="98" spans="2:15">
      <c r="B98" s="1190" t="s">
        <v>382</v>
      </c>
      <c r="C98" s="18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191">
        <f>IF(O99=0,0,+O100/O99)</f>
        <v>0</v>
      </c>
    </row>
    <row r="99" spans="2:15">
      <c r="B99" s="1190" t="s">
        <v>383</v>
      </c>
      <c r="C99" s="20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2">
        <f>SUM(C99:N99)</f>
        <v>0</v>
      </c>
    </row>
    <row r="100" spans="2:15">
      <c r="B100" s="1190" t="s">
        <v>384</v>
      </c>
      <c r="C100" s="20">
        <f t="shared" ref="C100:N100" si="15">C98*C99</f>
        <v>0</v>
      </c>
      <c r="D100" s="21">
        <f t="shared" si="15"/>
        <v>0</v>
      </c>
      <c r="E100" s="21">
        <f t="shared" si="15"/>
        <v>0</v>
      </c>
      <c r="F100" s="21">
        <f t="shared" si="15"/>
        <v>0</v>
      </c>
      <c r="G100" s="21">
        <f t="shared" si="15"/>
        <v>0</v>
      </c>
      <c r="H100" s="21">
        <f t="shared" si="15"/>
        <v>0</v>
      </c>
      <c r="I100" s="21">
        <f t="shared" si="15"/>
        <v>0</v>
      </c>
      <c r="J100" s="21">
        <f t="shared" si="15"/>
        <v>0</v>
      </c>
      <c r="K100" s="21">
        <f t="shared" si="15"/>
        <v>0</v>
      </c>
      <c r="L100" s="21">
        <f t="shared" si="15"/>
        <v>0</v>
      </c>
      <c r="M100" s="21">
        <f t="shared" si="15"/>
        <v>0</v>
      </c>
      <c r="N100" s="21">
        <f t="shared" si="15"/>
        <v>0</v>
      </c>
      <c r="O100" s="22">
        <f>SUM(C100:N100)</f>
        <v>0</v>
      </c>
    </row>
    <row r="101" spans="2:15">
      <c r="B101" s="1192" t="s">
        <v>386</v>
      </c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4"/>
    </row>
    <row r="102" spans="2:15">
      <c r="B102" s="1190" t="s">
        <v>382</v>
      </c>
      <c r="C102" s="18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191">
        <f>IF(O103=0,0,+O104/O103)</f>
        <v>0</v>
      </c>
    </row>
    <row r="103" spans="2:15">
      <c r="B103" s="1190" t="s">
        <v>383</v>
      </c>
      <c r="C103" s="20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2">
        <f>SUM(C103:N103)</f>
        <v>0</v>
      </c>
    </row>
    <row r="104" spans="2:15">
      <c r="B104" s="1190" t="s">
        <v>384</v>
      </c>
      <c r="C104" s="20">
        <f t="shared" ref="C104:N104" si="16">C102*C103</f>
        <v>0</v>
      </c>
      <c r="D104" s="21">
        <f t="shared" si="16"/>
        <v>0</v>
      </c>
      <c r="E104" s="21">
        <f t="shared" si="16"/>
        <v>0</v>
      </c>
      <c r="F104" s="21">
        <f t="shared" si="16"/>
        <v>0</v>
      </c>
      <c r="G104" s="21">
        <f t="shared" si="16"/>
        <v>0</v>
      </c>
      <c r="H104" s="21">
        <f t="shared" si="16"/>
        <v>0</v>
      </c>
      <c r="I104" s="21">
        <f t="shared" si="16"/>
        <v>0</v>
      </c>
      <c r="J104" s="21">
        <f t="shared" si="16"/>
        <v>0</v>
      </c>
      <c r="K104" s="21">
        <f t="shared" si="16"/>
        <v>0</v>
      </c>
      <c r="L104" s="21">
        <f t="shared" si="16"/>
        <v>0</v>
      </c>
      <c r="M104" s="21">
        <f t="shared" si="16"/>
        <v>0</v>
      </c>
      <c r="N104" s="21">
        <f t="shared" si="16"/>
        <v>0</v>
      </c>
      <c r="O104" s="22">
        <f>SUM(C104:N104)</f>
        <v>0</v>
      </c>
    </row>
    <row r="105" spans="2:15">
      <c r="B105" s="1193" t="s">
        <v>24</v>
      </c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4"/>
    </row>
    <row r="106" spans="2:15">
      <c r="B106" s="1190" t="s">
        <v>382</v>
      </c>
      <c r="C106" s="25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1191">
        <f>IF(O107=0,0,+O108/O107)</f>
        <v>0</v>
      </c>
    </row>
    <row r="107" spans="2:15">
      <c r="B107" s="1190" t="s">
        <v>383</v>
      </c>
      <c r="C107" s="20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2">
        <f>SUM(C107:N107)</f>
        <v>0</v>
      </c>
    </row>
    <row r="108" spans="2:15" ht="13.5" thickBot="1">
      <c r="B108" s="1194" t="s">
        <v>384</v>
      </c>
      <c r="C108" s="1195">
        <f t="shared" ref="C108:N108" si="17">C106*C107</f>
        <v>0</v>
      </c>
      <c r="D108" s="1196">
        <f t="shared" si="17"/>
        <v>0</v>
      </c>
      <c r="E108" s="1196">
        <f t="shared" si="17"/>
        <v>0</v>
      </c>
      <c r="F108" s="1196">
        <f t="shared" si="17"/>
        <v>0</v>
      </c>
      <c r="G108" s="1196">
        <f t="shared" si="17"/>
        <v>0</v>
      </c>
      <c r="H108" s="1196">
        <f t="shared" si="17"/>
        <v>0</v>
      </c>
      <c r="I108" s="1196">
        <f t="shared" si="17"/>
        <v>0</v>
      </c>
      <c r="J108" s="1196">
        <f t="shared" si="17"/>
        <v>0</v>
      </c>
      <c r="K108" s="1196">
        <f t="shared" si="17"/>
        <v>0</v>
      </c>
      <c r="L108" s="1196">
        <f t="shared" si="17"/>
        <v>0</v>
      </c>
      <c r="M108" s="1196">
        <f t="shared" si="17"/>
        <v>0</v>
      </c>
      <c r="N108" s="1196">
        <f t="shared" si="17"/>
        <v>0</v>
      </c>
      <c r="O108" s="1197">
        <f>SUM(C108:N108)</f>
        <v>0</v>
      </c>
    </row>
    <row r="109" spans="2:15" ht="13.5" thickBot="1">
      <c r="B109" s="27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9"/>
    </row>
    <row r="110" spans="2:15">
      <c r="B110" s="12" t="s">
        <v>921</v>
      </c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4"/>
    </row>
    <row r="111" spans="2:15">
      <c r="B111" s="1192" t="s">
        <v>381</v>
      </c>
      <c r="C111" s="15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7"/>
    </row>
    <row r="112" spans="2:15">
      <c r="B112" s="1190" t="s">
        <v>382</v>
      </c>
      <c r="C112" s="18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191">
        <f>IF(O113=0,0,+O114/O113)</f>
        <v>0</v>
      </c>
    </row>
    <row r="113" spans="2:15">
      <c r="B113" s="1190" t="s">
        <v>383</v>
      </c>
      <c r="C113" s="20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2">
        <f>SUM(C113:N113)</f>
        <v>0</v>
      </c>
    </row>
    <row r="114" spans="2:15">
      <c r="B114" s="1190" t="s">
        <v>384</v>
      </c>
      <c r="C114" s="20">
        <f t="shared" ref="C114:N114" si="18">C112*C113</f>
        <v>0</v>
      </c>
      <c r="D114" s="21">
        <f t="shared" si="18"/>
        <v>0</v>
      </c>
      <c r="E114" s="21">
        <f t="shared" si="18"/>
        <v>0</v>
      </c>
      <c r="F114" s="21">
        <f t="shared" si="18"/>
        <v>0</v>
      </c>
      <c r="G114" s="21">
        <f t="shared" si="18"/>
        <v>0</v>
      </c>
      <c r="H114" s="21">
        <f t="shared" si="18"/>
        <v>0</v>
      </c>
      <c r="I114" s="21">
        <f t="shared" si="18"/>
        <v>0</v>
      </c>
      <c r="J114" s="21">
        <f t="shared" si="18"/>
        <v>0</v>
      </c>
      <c r="K114" s="21">
        <f t="shared" si="18"/>
        <v>0</v>
      </c>
      <c r="L114" s="21">
        <f t="shared" si="18"/>
        <v>0</v>
      </c>
      <c r="M114" s="21">
        <f t="shared" si="18"/>
        <v>0</v>
      </c>
      <c r="N114" s="21">
        <f t="shared" si="18"/>
        <v>0</v>
      </c>
      <c r="O114" s="22">
        <f>SUM(C114:N114)</f>
        <v>0</v>
      </c>
    </row>
    <row r="115" spans="2:15">
      <c r="B115" s="1192" t="s">
        <v>385</v>
      </c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4"/>
    </row>
    <row r="116" spans="2:15">
      <c r="B116" s="1190" t="s">
        <v>382</v>
      </c>
      <c r="C116" s="18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191">
        <f>IF(O117=0,0,+O118/O117)</f>
        <v>0</v>
      </c>
    </row>
    <row r="117" spans="2:15">
      <c r="B117" s="1190" t="s">
        <v>383</v>
      </c>
      <c r="C117" s="20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2">
        <f>SUM(C117:N117)</f>
        <v>0</v>
      </c>
    </row>
    <row r="118" spans="2:15">
      <c r="B118" s="1190" t="s">
        <v>384</v>
      </c>
      <c r="C118" s="20">
        <f t="shared" ref="C118:N118" si="19">C116*C117</f>
        <v>0</v>
      </c>
      <c r="D118" s="21">
        <f t="shared" si="19"/>
        <v>0</v>
      </c>
      <c r="E118" s="21">
        <f t="shared" si="19"/>
        <v>0</v>
      </c>
      <c r="F118" s="21">
        <f t="shared" si="19"/>
        <v>0</v>
      </c>
      <c r="G118" s="21">
        <f t="shared" si="19"/>
        <v>0</v>
      </c>
      <c r="H118" s="21">
        <f t="shared" si="19"/>
        <v>0</v>
      </c>
      <c r="I118" s="21">
        <f t="shared" si="19"/>
        <v>0</v>
      </c>
      <c r="J118" s="21">
        <f t="shared" si="19"/>
        <v>0</v>
      </c>
      <c r="K118" s="21">
        <f t="shared" si="19"/>
        <v>0</v>
      </c>
      <c r="L118" s="21">
        <f t="shared" si="19"/>
        <v>0</v>
      </c>
      <c r="M118" s="21">
        <f t="shared" si="19"/>
        <v>0</v>
      </c>
      <c r="N118" s="21">
        <f t="shared" si="19"/>
        <v>0</v>
      </c>
      <c r="O118" s="22">
        <f>SUM(C118:N118)</f>
        <v>0</v>
      </c>
    </row>
    <row r="119" spans="2:15">
      <c r="B119" s="1192" t="s">
        <v>386</v>
      </c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4"/>
    </row>
    <row r="120" spans="2:15">
      <c r="B120" s="1190" t="s">
        <v>382</v>
      </c>
      <c r="C120" s="18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191">
        <f>IF(O121=0,0,+O122/O121)</f>
        <v>0</v>
      </c>
    </row>
    <row r="121" spans="2:15">
      <c r="B121" s="1190" t="s">
        <v>383</v>
      </c>
      <c r="C121" s="20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2">
        <f>SUM(C121:N121)</f>
        <v>0</v>
      </c>
    </row>
    <row r="122" spans="2:15">
      <c r="B122" s="1190" t="s">
        <v>384</v>
      </c>
      <c r="C122" s="20">
        <f t="shared" ref="C122:N122" si="20">C120*C121</f>
        <v>0</v>
      </c>
      <c r="D122" s="21">
        <f t="shared" si="20"/>
        <v>0</v>
      </c>
      <c r="E122" s="21">
        <f t="shared" si="20"/>
        <v>0</v>
      </c>
      <c r="F122" s="21">
        <f t="shared" si="20"/>
        <v>0</v>
      </c>
      <c r="G122" s="21">
        <f t="shared" si="20"/>
        <v>0</v>
      </c>
      <c r="H122" s="21">
        <f t="shared" si="20"/>
        <v>0</v>
      </c>
      <c r="I122" s="21">
        <f t="shared" si="20"/>
        <v>0</v>
      </c>
      <c r="J122" s="21">
        <f t="shared" si="20"/>
        <v>0</v>
      </c>
      <c r="K122" s="21">
        <f t="shared" si="20"/>
        <v>0</v>
      </c>
      <c r="L122" s="21">
        <f t="shared" si="20"/>
        <v>0</v>
      </c>
      <c r="M122" s="21">
        <f t="shared" si="20"/>
        <v>0</v>
      </c>
      <c r="N122" s="21">
        <f t="shared" si="20"/>
        <v>0</v>
      </c>
      <c r="O122" s="22">
        <f>SUM(C122:N122)</f>
        <v>0</v>
      </c>
    </row>
    <row r="123" spans="2:15">
      <c r="B123" s="1193" t="s">
        <v>24</v>
      </c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</row>
    <row r="124" spans="2:15">
      <c r="B124" s="1190" t="s">
        <v>382</v>
      </c>
      <c r="C124" s="25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1191">
        <f>IF(O125=0,0,+O126/O125)</f>
        <v>0</v>
      </c>
    </row>
    <row r="125" spans="2:15">
      <c r="B125" s="1190" t="s">
        <v>383</v>
      </c>
      <c r="C125" s="20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2">
        <f>SUM(C125:N125)</f>
        <v>0</v>
      </c>
    </row>
    <row r="126" spans="2:15" ht="13.5" thickBot="1">
      <c r="B126" s="1194" t="s">
        <v>384</v>
      </c>
      <c r="C126" s="1195">
        <f t="shared" ref="C126:N126" si="21">C124*C125</f>
        <v>0</v>
      </c>
      <c r="D126" s="1196">
        <f t="shared" si="21"/>
        <v>0</v>
      </c>
      <c r="E126" s="1196">
        <f t="shared" si="21"/>
        <v>0</v>
      </c>
      <c r="F126" s="1196">
        <f t="shared" si="21"/>
        <v>0</v>
      </c>
      <c r="G126" s="1196">
        <f t="shared" si="21"/>
        <v>0</v>
      </c>
      <c r="H126" s="1196">
        <f t="shared" si="21"/>
        <v>0</v>
      </c>
      <c r="I126" s="1196">
        <f t="shared" si="21"/>
        <v>0</v>
      </c>
      <c r="J126" s="1196">
        <f t="shared" si="21"/>
        <v>0</v>
      </c>
      <c r="K126" s="1196">
        <f t="shared" si="21"/>
        <v>0</v>
      </c>
      <c r="L126" s="1196">
        <f t="shared" si="21"/>
        <v>0</v>
      </c>
      <c r="M126" s="1196">
        <f t="shared" si="21"/>
        <v>0</v>
      </c>
      <c r="N126" s="1196">
        <f t="shared" si="21"/>
        <v>0</v>
      </c>
      <c r="O126" s="1197">
        <f>SUM(C126:N126)</f>
        <v>0</v>
      </c>
    </row>
    <row r="127" spans="2:15" ht="15.75">
      <c r="B127" s="30" t="s">
        <v>387</v>
      </c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2"/>
    </row>
    <row r="128" spans="2:15" ht="13.5" thickBot="1">
      <c r="B128" s="33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5"/>
    </row>
    <row r="129" spans="2:15">
      <c r="B129" s="1198" t="s">
        <v>388</v>
      </c>
      <c r="C129" s="101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7"/>
    </row>
    <row r="130" spans="2:15">
      <c r="B130" s="1199" t="s">
        <v>1018</v>
      </c>
      <c r="C130" s="102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9"/>
    </row>
    <row r="131" spans="2:15">
      <c r="B131" s="1199" t="s">
        <v>389</v>
      </c>
      <c r="C131" s="103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40"/>
    </row>
    <row r="132" spans="2:15">
      <c r="B132" s="1199" t="s">
        <v>1019</v>
      </c>
      <c r="C132" s="102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9"/>
    </row>
    <row r="133" spans="2:15">
      <c r="B133" s="1199" t="s">
        <v>390</v>
      </c>
      <c r="C133" s="104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2"/>
    </row>
    <row r="134" spans="2:15">
      <c r="B134" s="1199" t="s">
        <v>1020</v>
      </c>
      <c r="C134" s="102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9"/>
    </row>
    <row r="135" spans="2:15" ht="13.5" thickBot="1">
      <c r="B135" s="1200" t="s">
        <v>391</v>
      </c>
      <c r="C135" s="105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4"/>
    </row>
    <row r="136" spans="2:15" ht="13.5" thickBot="1"/>
    <row r="137" spans="2:15" ht="15.75" thickBot="1">
      <c r="B137" s="1215" t="s">
        <v>586</v>
      </c>
      <c r="C137" s="1216"/>
      <c r="D137" s="1216"/>
      <c r="E137" s="1216"/>
      <c r="F137" s="1216"/>
      <c r="G137" s="1216"/>
      <c r="H137" s="1216"/>
      <c r="I137" s="1216"/>
      <c r="J137" s="1216"/>
      <c r="K137" s="1216"/>
      <c r="L137" s="1216"/>
      <c r="M137" s="1216"/>
      <c r="N137" s="1216"/>
      <c r="O137" s="1217"/>
    </row>
    <row r="138" spans="2:15" ht="13.5" thickBot="1">
      <c r="B138" s="1186"/>
      <c r="C138" s="1187" t="s">
        <v>368</v>
      </c>
      <c r="D138" s="1187" t="s">
        <v>369</v>
      </c>
      <c r="E138" s="1187" t="s">
        <v>370</v>
      </c>
      <c r="F138" s="1187" t="s">
        <v>371</v>
      </c>
      <c r="G138" s="1187" t="s">
        <v>372</v>
      </c>
      <c r="H138" s="1187" t="s">
        <v>373</v>
      </c>
      <c r="I138" s="1187" t="s">
        <v>374</v>
      </c>
      <c r="J138" s="1187" t="s">
        <v>375</v>
      </c>
      <c r="K138" s="1187" t="s">
        <v>376</v>
      </c>
      <c r="L138" s="1187" t="s">
        <v>377</v>
      </c>
      <c r="M138" s="1187" t="s">
        <v>378</v>
      </c>
      <c r="N138" s="1187" t="s">
        <v>379</v>
      </c>
      <c r="O138" s="1188" t="s">
        <v>380</v>
      </c>
    </row>
    <row r="139" spans="2:15">
      <c r="B139" s="12" t="s">
        <v>921</v>
      </c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4"/>
    </row>
    <row r="140" spans="2:15">
      <c r="B140" s="1189" t="s">
        <v>381</v>
      </c>
      <c r="C140" s="15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7"/>
    </row>
    <row r="141" spans="2:15">
      <c r="B141" s="1190" t="s">
        <v>382</v>
      </c>
      <c r="C141" s="18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191">
        <f>IF(O142=0,0,+O143/O142)</f>
        <v>0</v>
      </c>
    </row>
    <row r="142" spans="2:15">
      <c r="B142" s="1190" t="s">
        <v>383</v>
      </c>
      <c r="C142" s="20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2">
        <f>SUM(C142:N142)</f>
        <v>0</v>
      </c>
    </row>
    <row r="143" spans="2:15">
      <c r="B143" s="1190" t="s">
        <v>384</v>
      </c>
      <c r="C143" s="20">
        <f>C141*C142</f>
        <v>0</v>
      </c>
      <c r="D143" s="21">
        <f t="shared" ref="D143:N143" si="22">D141*D142</f>
        <v>0</v>
      </c>
      <c r="E143" s="21">
        <f t="shared" si="22"/>
        <v>0</v>
      </c>
      <c r="F143" s="21">
        <f t="shared" si="22"/>
        <v>0</v>
      </c>
      <c r="G143" s="21">
        <f t="shared" si="22"/>
        <v>0</v>
      </c>
      <c r="H143" s="21">
        <f t="shared" si="22"/>
        <v>0</v>
      </c>
      <c r="I143" s="21">
        <f t="shared" si="22"/>
        <v>0</v>
      </c>
      <c r="J143" s="21">
        <f t="shared" si="22"/>
        <v>0</v>
      </c>
      <c r="K143" s="21">
        <f t="shared" si="22"/>
        <v>0</v>
      </c>
      <c r="L143" s="21">
        <f t="shared" si="22"/>
        <v>0</v>
      </c>
      <c r="M143" s="21">
        <f t="shared" si="22"/>
        <v>0</v>
      </c>
      <c r="N143" s="21">
        <f t="shared" si="22"/>
        <v>0</v>
      </c>
      <c r="O143" s="22">
        <f>SUM(C143:N143)</f>
        <v>0</v>
      </c>
    </row>
    <row r="144" spans="2:15">
      <c r="B144" s="1192" t="s">
        <v>385</v>
      </c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4"/>
    </row>
    <row r="145" spans="2:15">
      <c r="B145" s="1190" t="s">
        <v>382</v>
      </c>
      <c r="C145" s="18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191">
        <f>IF(O146=0,0,+O147/O146)</f>
        <v>0</v>
      </c>
    </row>
    <row r="146" spans="2:15">
      <c r="B146" s="1190" t="s">
        <v>383</v>
      </c>
      <c r="C146" s="20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2">
        <f>SUM(C146:N146)</f>
        <v>0</v>
      </c>
    </row>
    <row r="147" spans="2:15">
      <c r="B147" s="1190" t="s">
        <v>384</v>
      </c>
      <c r="C147" s="20">
        <f t="shared" ref="C147:N147" si="23">C145*C146</f>
        <v>0</v>
      </c>
      <c r="D147" s="21">
        <f t="shared" si="23"/>
        <v>0</v>
      </c>
      <c r="E147" s="21">
        <f t="shared" si="23"/>
        <v>0</v>
      </c>
      <c r="F147" s="21">
        <f t="shared" si="23"/>
        <v>0</v>
      </c>
      <c r="G147" s="21">
        <f t="shared" si="23"/>
        <v>0</v>
      </c>
      <c r="H147" s="21">
        <f t="shared" si="23"/>
        <v>0</v>
      </c>
      <c r="I147" s="21">
        <f t="shared" si="23"/>
        <v>0</v>
      </c>
      <c r="J147" s="21">
        <f t="shared" si="23"/>
        <v>0</v>
      </c>
      <c r="K147" s="21">
        <f t="shared" si="23"/>
        <v>0</v>
      </c>
      <c r="L147" s="21">
        <f t="shared" si="23"/>
        <v>0</v>
      </c>
      <c r="M147" s="21">
        <f t="shared" si="23"/>
        <v>0</v>
      </c>
      <c r="N147" s="21">
        <f t="shared" si="23"/>
        <v>0</v>
      </c>
      <c r="O147" s="22">
        <f>SUM(C147:N147)</f>
        <v>0</v>
      </c>
    </row>
    <row r="148" spans="2:15">
      <c r="B148" s="1192" t="s">
        <v>386</v>
      </c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4"/>
    </row>
    <row r="149" spans="2:15">
      <c r="B149" s="1190" t="s">
        <v>382</v>
      </c>
      <c r="C149" s="18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191">
        <f>IF(O150=0,0,+O151/O150)</f>
        <v>0</v>
      </c>
    </row>
    <row r="150" spans="2:15">
      <c r="B150" s="1190" t="s">
        <v>383</v>
      </c>
      <c r="C150" s="20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2">
        <f>SUM(C150:N150)</f>
        <v>0</v>
      </c>
    </row>
    <row r="151" spans="2:15">
      <c r="B151" s="1190" t="s">
        <v>384</v>
      </c>
      <c r="C151" s="20">
        <f t="shared" ref="C151:N151" si="24">C149*C150</f>
        <v>0</v>
      </c>
      <c r="D151" s="21">
        <f t="shared" si="24"/>
        <v>0</v>
      </c>
      <c r="E151" s="21">
        <f t="shared" si="24"/>
        <v>0</v>
      </c>
      <c r="F151" s="21">
        <f t="shared" si="24"/>
        <v>0</v>
      </c>
      <c r="G151" s="21">
        <f t="shared" si="24"/>
        <v>0</v>
      </c>
      <c r="H151" s="21">
        <f t="shared" si="24"/>
        <v>0</v>
      </c>
      <c r="I151" s="21">
        <f t="shared" si="24"/>
        <v>0</v>
      </c>
      <c r="J151" s="21">
        <f t="shared" si="24"/>
        <v>0</v>
      </c>
      <c r="K151" s="21">
        <f t="shared" si="24"/>
        <v>0</v>
      </c>
      <c r="L151" s="21">
        <f t="shared" si="24"/>
        <v>0</v>
      </c>
      <c r="M151" s="21">
        <f t="shared" si="24"/>
        <v>0</v>
      </c>
      <c r="N151" s="21">
        <f t="shared" si="24"/>
        <v>0</v>
      </c>
      <c r="O151" s="22">
        <f>SUM(C151:N151)</f>
        <v>0</v>
      </c>
    </row>
    <row r="152" spans="2:15">
      <c r="B152" s="1193" t="s">
        <v>24</v>
      </c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4"/>
    </row>
    <row r="153" spans="2:15">
      <c r="B153" s="1190" t="s">
        <v>382</v>
      </c>
      <c r="C153" s="25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1191">
        <f>IF(O154=0,0,+O155/O154)</f>
        <v>0</v>
      </c>
    </row>
    <row r="154" spans="2:15">
      <c r="B154" s="1190" t="s">
        <v>383</v>
      </c>
      <c r="C154" s="20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2">
        <f>SUM(C154:N154)</f>
        <v>0</v>
      </c>
    </row>
    <row r="155" spans="2:15" ht="13.5" thickBot="1">
      <c r="B155" s="1194" t="s">
        <v>384</v>
      </c>
      <c r="C155" s="1195">
        <f t="shared" ref="C155:N155" si="25">C153*C154</f>
        <v>0</v>
      </c>
      <c r="D155" s="1196">
        <f t="shared" si="25"/>
        <v>0</v>
      </c>
      <c r="E155" s="1196">
        <f t="shared" si="25"/>
        <v>0</v>
      </c>
      <c r="F155" s="1196">
        <f t="shared" si="25"/>
        <v>0</v>
      </c>
      <c r="G155" s="1196">
        <f t="shared" si="25"/>
        <v>0</v>
      </c>
      <c r="H155" s="1196">
        <f t="shared" si="25"/>
        <v>0</v>
      </c>
      <c r="I155" s="1196">
        <f t="shared" si="25"/>
        <v>0</v>
      </c>
      <c r="J155" s="1196">
        <f t="shared" si="25"/>
        <v>0</v>
      </c>
      <c r="K155" s="1196">
        <f t="shared" si="25"/>
        <v>0</v>
      </c>
      <c r="L155" s="1196">
        <f t="shared" si="25"/>
        <v>0</v>
      </c>
      <c r="M155" s="1196">
        <f t="shared" si="25"/>
        <v>0</v>
      </c>
      <c r="N155" s="1196">
        <f t="shared" si="25"/>
        <v>0</v>
      </c>
      <c r="O155" s="1197">
        <f>SUM(C155:N155)</f>
        <v>0</v>
      </c>
    </row>
    <row r="156" spans="2:15" ht="13.5" thickBot="1">
      <c r="B156" s="27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9"/>
    </row>
    <row r="157" spans="2:15">
      <c r="B157" s="12" t="s">
        <v>921</v>
      </c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4"/>
    </row>
    <row r="158" spans="2:15">
      <c r="B158" s="1192" t="s">
        <v>381</v>
      </c>
      <c r="C158" s="15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7"/>
    </row>
    <row r="159" spans="2:15">
      <c r="B159" s="1190" t="s">
        <v>382</v>
      </c>
      <c r="C159" s="18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191">
        <f>IF(O160=0,0,+O161/O160)</f>
        <v>0</v>
      </c>
    </row>
    <row r="160" spans="2:15">
      <c r="B160" s="1190" t="s">
        <v>383</v>
      </c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2">
        <f>SUM(C160:N160)</f>
        <v>0</v>
      </c>
    </row>
    <row r="161" spans="2:15">
      <c r="B161" s="1190" t="s">
        <v>384</v>
      </c>
      <c r="C161" s="20">
        <f t="shared" ref="C161:N161" si="26">C159*C160</f>
        <v>0</v>
      </c>
      <c r="D161" s="21">
        <f t="shared" si="26"/>
        <v>0</v>
      </c>
      <c r="E161" s="21">
        <f t="shared" si="26"/>
        <v>0</v>
      </c>
      <c r="F161" s="21">
        <f t="shared" si="26"/>
        <v>0</v>
      </c>
      <c r="G161" s="21">
        <f t="shared" si="26"/>
        <v>0</v>
      </c>
      <c r="H161" s="21">
        <f t="shared" si="26"/>
        <v>0</v>
      </c>
      <c r="I161" s="21">
        <f t="shared" si="26"/>
        <v>0</v>
      </c>
      <c r="J161" s="21">
        <f t="shared" si="26"/>
        <v>0</v>
      </c>
      <c r="K161" s="21">
        <f t="shared" si="26"/>
        <v>0</v>
      </c>
      <c r="L161" s="21">
        <f t="shared" si="26"/>
        <v>0</v>
      </c>
      <c r="M161" s="21">
        <f t="shared" si="26"/>
        <v>0</v>
      </c>
      <c r="N161" s="21">
        <f t="shared" si="26"/>
        <v>0</v>
      </c>
      <c r="O161" s="22">
        <f>SUM(C161:N161)</f>
        <v>0</v>
      </c>
    </row>
    <row r="162" spans="2:15">
      <c r="B162" s="1192" t="s">
        <v>385</v>
      </c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4"/>
    </row>
    <row r="163" spans="2:15">
      <c r="B163" s="1190" t="s">
        <v>382</v>
      </c>
      <c r="C163" s="18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191">
        <f>IF(O164=0,0,+O165/O164)</f>
        <v>0</v>
      </c>
    </row>
    <row r="164" spans="2:15">
      <c r="B164" s="1190" t="s">
        <v>383</v>
      </c>
      <c r="C164" s="20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2">
        <f>SUM(C164:N164)</f>
        <v>0</v>
      </c>
    </row>
    <row r="165" spans="2:15">
      <c r="B165" s="1190" t="s">
        <v>384</v>
      </c>
      <c r="C165" s="20">
        <f t="shared" ref="C165:N165" si="27">C163*C164</f>
        <v>0</v>
      </c>
      <c r="D165" s="21">
        <f t="shared" si="27"/>
        <v>0</v>
      </c>
      <c r="E165" s="21">
        <f t="shared" si="27"/>
        <v>0</v>
      </c>
      <c r="F165" s="21">
        <f t="shared" si="27"/>
        <v>0</v>
      </c>
      <c r="G165" s="21">
        <f t="shared" si="27"/>
        <v>0</v>
      </c>
      <c r="H165" s="21">
        <f t="shared" si="27"/>
        <v>0</v>
      </c>
      <c r="I165" s="21">
        <f t="shared" si="27"/>
        <v>0</v>
      </c>
      <c r="J165" s="21">
        <f t="shared" si="27"/>
        <v>0</v>
      </c>
      <c r="K165" s="21">
        <f t="shared" si="27"/>
        <v>0</v>
      </c>
      <c r="L165" s="21">
        <f t="shared" si="27"/>
        <v>0</v>
      </c>
      <c r="M165" s="21">
        <f t="shared" si="27"/>
        <v>0</v>
      </c>
      <c r="N165" s="21">
        <f t="shared" si="27"/>
        <v>0</v>
      </c>
      <c r="O165" s="22">
        <f>SUM(C165:N165)</f>
        <v>0</v>
      </c>
    </row>
    <row r="166" spans="2:15">
      <c r="B166" s="1192" t="s">
        <v>386</v>
      </c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4"/>
    </row>
    <row r="167" spans="2:15">
      <c r="B167" s="1190" t="s">
        <v>382</v>
      </c>
      <c r="C167" s="18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191">
        <f>IF(O168=0,0,+O169/O168)</f>
        <v>0</v>
      </c>
    </row>
    <row r="168" spans="2:15">
      <c r="B168" s="1190" t="s">
        <v>383</v>
      </c>
      <c r="C168" s="20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2">
        <f>SUM(C168:N168)</f>
        <v>0</v>
      </c>
    </row>
    <row r="169" spans="2:15">
      <c r="B169" s="1190" t="s">
        <v>384</v>
      </c>
      <c r="C169" s="20">
        <f t="shared" ref="C169:N169" si="28">C167*C168</f>
        <v>0</v>
      </c>
      <c r="D169" s="21">
        <f t="shared" si="28"/>
        <v>0</v>
      </c>
      <c r="E169" s="21">
        <f t="shared" si="28"/>
        <v>0</v>
      </c>
      <c r="F169" s="21">
        <f t="shared" si="28"/>
        <v>0</v>
      </c>
      <c r="G169" s="21">
        <f t="shared" si="28"/>
        <v>0</v>
      </c>
      <c r="H169" s="21">
        <f t="shared" si="28"/>
        <v>0</v>
      </c>
      <c r="I169" s="21">
        <f t="shared" si="28"/>
        <v>0</v>
      </c>
      <c r="J169" s="21">
        <f t="shared" si="28"/>
        <v>0</v>
      </c>
      <c r="K169" s="21">
        <f t="shared" si="28"/>
        <v>0</v>
      </c>
      <c r="L169" s="21">
        <f t="shared" si="28"/>
        <v>0</v>
      </c>
      <c r="M169" s="21">
        <f t="shared" si="28"/>
        <v>0</v>
      </c>
      <c r="N169" s="21">
        <f t="shared" si="28"/>
        <v>0</v>
      </c>
      <c r="O169" s="22">
        <f>SUM(C169:N169)</f>
        <v>0</v>
      </c>
    </row>
    <row r="170" spans="2:15">
      <c r="B170" s="1193" t="s">
        <v>24</v>
      </c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4"/>
    </row>
    <row r="171" spans="2:15">
      <c r="B171" s="1190" t="s">
        <v>382</v>
      </c>
      <c r="C171" s="25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1191">
        <f>IF(O172=0,0,+O173/O172)</f>
        <v>0</v>
      </c>
    </row>
    <row r="172" spans="2:15">
      <c r="B172" s="1190" t="s">
        <v>383</v>
      </c>
      <c r="C172" s="20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2">
        <f>SUM(C172:N172)</f>
        <v>0</v>
      </c>
    </row>
    <row r="173" spans="2:15" ht="13.5" thickBot="1">
      <c r="B173" s="1194" t="s">
        <v>384</v>
      </c>
      <c r="C173" s="1195">
        <f t="shared" ref="C173:N173" si="29">C171*C172</f>
        <v>0</v>
      </c>
      <c r="D173" s="1196">
        <f t="shared" si="29"/>
        <v>0</v>
      </c>
      <c r="E173" s="1196">
        <f t="shared" si="29"/>
        <v>0</v>
      </c>
      <c r="F173" s="1196">
        <f t="shared" si="29"/>
        <v>0</v>
      </c>
      <c r="G173" s="1196">
        <f t="shared" si="29"/>
        <v>0</v>
      </c>
      <c r="H173" s="1196">
        <f t="shared" si="29"/>
        <v>0</v>
      </c>
      <c r="I173" s="1196">
        <f t="shared" si="29"/>
        <v>0</v>
      </c>
      <c r="J173" s="1196">
        <f t="shared" si="29"/>
        <v>0</v>
      </c>
      <c r="K173" s="1196">
        <f t="shared" si="29"/>
        <v>0</v>
      </c>
      <c r="L173" s="1196">
        <f t="shared" si="29"/>
        <v>0</v>
      </c>
      <c r="M173" s="1196">
        <f t="shared" si="29"/>
        <v>0</v>
      </c>
      <c r="N173" s="1196">
        <f t="shared" si="29"/>
        <v>0</v>
      </c>
      <c r="O173" s="1197">
        <f>SUM(C173:N173)</f>
        <v>0</v>
      </c>
    </row>
    <row r="174" spans="2:15" ht="15.75">
      <c r="B174" s="30" t="s">
        <v>387</v>
      </c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2"/>
    </row>
    <row r="175" spans="2:15" ht="13.5" thickBot="1">
      <c r="B175" s="33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5"/>
    </row>
    <row r="176" spans="2:15">
      <c r="B176" s="1198" t="s">
        <v>388</v>
      </c>
      <c r="C176" s="101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7"/>
    </row>
    <row r="177" spans="2:15">
      <c r="B177" s="1199" t="s">
        <v>1018</v>
      </c>
      <c r="C177" s="102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9"/>
    </row>
    <row r="178" spans="2:15">
      <c r="B178" s="1199" t="s">
        <v>389</v>
      </c>
      <c r="C178" s="103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40"/>
    </row>
    <row r="179" spans="2:15">
      <c r="B179" s="1199" t="s">
        <v>1019</v>
      </c>
      <c r="C179" s="102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9"/>
    </row>
    <row r="180" spans="2:15">
      <c r="B180" s="1199" t="s">
        <v>390</v>
      </c>
      <c r="C180" s="104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2"/>
    </row>
    <row r="181" spans="2:15">
      <c r="B181" s="1199" t="s">
        <v>1020</v>
      </c>
      <c r="C181" s="102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9"/>
    </row>
    <row r="182" spans="2:15" ht="13.5" thickBot="1">
      <c r="B182" s="1200" t="s">
        <v>391</v>
      </c>
      <c r="C182" s="105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4"/>
    </row>
    <row r="183" spans="2:15" ht="7.9" customHeight="1" thickBot="1"/>
    <row r="184" spans="2:15" ht="15.75" thickBot="1">
      <c r="B184" s="1215" t="s">
        <v>1092</v>
      </c>
      <c r="C184" s="1216"/>
      <c r="D184" s="1216"/>
      <c r="E184" s="1216"/>
      <c r="F184" s="1216"/>
      <c r="G184" s="1216"/>
      <c r="H184" s="1216"/>
      <c r="I184" s="1216"/>
      <c r="J184" s="1216"/>
      <c r="K184" s="1216"/>
      <c r="L184" s="1216"/>
      <c r="M184" s="1216"/>
      <c r="N184" s="1216"/>
      <c r="O184" s="1217"/>
    </row>
    <row r="185" spans="2:15" ht="13.5" thickBot="1">
      <c r="B185" s="1186"/>
      <c r="C185" s="1187" t="s">
        <v>368</v>
      </c>
      <c r="D185" s="1187" t="s">
        <v>369</v>
      </c>
      <c r="E185" s="1187" t="s">
        <v>370</v>
      </c>
      <c r="F185" s="1187" t="s">
        <v>371</v>
      </c>
      <c r="G185" s="1187" t="s">
        <v>372</v>
      </c>
      <c r="H185" s="1187" t="s">
        <v>373</v>
      </c>
      <c r="I185" s="1187" t="s">
        <v>374</v>
      </c>
      <c r="J185" s="1187" t="s">
        <v>375</v>
      </c>
      <c r="K185" s="1187" t="s">
        <v>376</v>
      </c>
      <c r="L185" s="1187" t="s">
        <v>377</v>
      </c>
      <c r="M185" s="1187" t="s">
        <v>378</v>
      </c>
      <c r="N185" s="1187" t="s">
        <v>379</v>
      </c>
      <c r="O185" s="1188" t="s">
        <v>380</v>
      </c>
    </row>
    <row r="186" spans="2:15">
      <c r="B186" s="12" t="s">
        <v>921</v>
      </c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4"/>
    </row>
    <row r="187" spans="2:15">
      <c r="B187" s="1189" t="s">
        <v>381</v>
      </c>
      <c r="C187" s="15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7"/>
    </row>
    <row r="188" spans="2:15">
      <c r="B188" s="1190" t="s">
        <v>382</v>
      </c>
      <c r="C188" s="18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191">
        <f>IF(O189=0,0,+O190/O189)</f>
        <v>0</v>
      </c>
    </row>
    <row r="189" spans="2:15">
      <c r="B189" s="1190" t="s">
        <v>383</v>
      </c>
      <c r="C189" s="20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2">
        <f>SUM(C189:N189)</f>
        <v>0</v>
      </c>
    </row>
    <row r="190" spans="2:15">
      <c r="B190" s="1190" t="s">
        <v>384</v>
      </c>
      <c r="C190" s="20">
        <f>C188*C189</f>
        <v>0</v>
      </c>
      <c r="D190" s="21">
        <f t="shared" ref="D190:N190" si="30">D188*D189</f>
        <v>0</v>
      </c>
      <c r="E190" s="21">
        <f t="shared" si="30"/>
        <v>0</v>
      </c>
      <c r="F190" s="21">
        <f t="shared" si="30"/>
        <v>0</v>
      </c>
      <c r="G190" s="21">
        <f t="shared" si="30"/>
        <v>0</v>
      </c>
      <c r="H190" s="21">
        <f t="shared" si="30"/>
        <v>0</v>
      </c>
      <c r="I190" s="21">
        <f t="shared" si="30"/>
        <v>0</v>
      </c>
      <c r="J190" s="21">
        <f t="shared" si="30"/>
        <v>0</v>
      </c>
      <c r="K190" s="21">
        <f t="shared" si="30"/>
        <v>0</v>
      </c>
      <c r="L190" s="21">
        <f t="shared" si="30"/>
        <v>0</v>
      </c>
      <c r="M190" s="21">
        <f t="shared" si="30"/>
        <v>0</v>
      </c>
      <c r="N190" s="21">
        <f t="shared" si="30"/>
        <v>0</v>
      </c>
      <c r="O190" s="22">
        <f>SUM(C190:N190)</f>
        <v>0</v>
      </c>
    </row>
    <row r="191" spans="2:15">
      <c r="B191" s="1192" t="s">
        <v>385</v>
      </c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4"/>
    </row>
    <row r="192" spans="2:15">
      <c r="B192" s="1190" t="s">
        <v>382</v>
      </c>
      <c r="C192" s="18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191">
        <f>IF(O193=0,0,+O194/O193)</f>
        <v>0</v>
      </c>
    </row>
    <row r="193" spans="2:15">
      <c r="B193" s="1190" t="s">
        <v>383</v>
      </c>
      <c r="C193" s="20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2">
        <f>SUM(C193:N193)</f>
        <v>0</v>
      </c>
    </row>
    <row r="194" spans="2:15">
      <c r="B194" s="1190" t="s">
        <v>384</v>
      </c>
      <c r="C194" s="20">
        <f t="shared" ref="C194:N194" si="31">C192*C193</f>
        <v>0</v>
      </c>
      <c r="D194" s="21">
        <f t="shared" si="31"/>
        <v>0</v>
      </c>
      <c r="E194" s="21">
        <f t="shared" si="31"/>
        <v>0</v>
      </c>
      <c r="F194" s="21">
        <f t="shared" si="31"/>
        <v>0</v>
      </c>
      <c r="G194" s="21">
        <f t="shared" si="31"/>
        <v>0</v>
      </c>
      <c r="H194" s="21">
        <f t="shared" si="31"/>
        <v>0</v>
      </c>
      <c r="I194" s="21">
        <f t="shared" si="31"/>
        <v>0</v>
      </c>
      <c r="J194" s="21">
        <f t="shared" si="31"/>
        <v>0</v>
      </c>
      <c r="K194" s="21">
        <f t="shared" si="31"/>
        <v>0</v>
      </c>
      <c r="L194" s="21">
        <f t="shared" si="31"/>
        <v>0</v>
      </c>
      <c r="M194" s="21">
        <f t="shared" si="31"/>
        <v>0</v>
      </c>
      <c r="N194" s="21">
        <f t="shared" si="31"/>
        <v>0</v>
      </c>
      <c r="O194" s="22">
        <f>SUM(C194:N194)</f>
        <v>0</v>
      </c>
    </row>
    <row r="195" spans="2:15">
      <c r="B195" s="1192" t="s">
        <v>386</v>
      </c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4"/>
    </row>
    <row r="196" spans="2:15">
      <c r="B196" s="1190" t="s">
        <v>382</v>
      </c>
      <c r="C196" s="18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191">
        <f>IF(O197=0,0,+O198/O197)</f>
        <v>0</v>
      </c>
    </row>
    <row r="197" spans="2:15">
      <c r="B197" s="1190" t="s">
        <v>383</v>
      </c>
      <c r="C197" s="20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2">
        <f>SUM(C197:N197)</f>
        <v>0</v>
      </c>
    </row>
    <row r="198" spans="2:15">
      <c r="B198" s="1190" t="s">
        <v>384</v>
      </c>
      <c r="C198" s="20">
        <f t="shared" ref="C198:N198" si="32">C196*C197</f>
        <v>0</v>
      </c>
      <c r="D198" s="21">
        <f t="shared" si="32"/>
        <v>0</v>
      </c>
      <c r="E198" s="21">
        <f t="shared" si="32"/>
        <v>0</v>
      </c>
      <c r="F198" s="21">
        <f t="shared" si="32"/>
        <v>0</v>
      </c>
      <c r="G198" s="21">
        <f t="shared" si="32"/>
        <v>0</v>
      </c>
      <c r="H198" s="21">
        <f t="shared" si="32"/>
        <v>0</v>
      </c>
      <c r="I198" s="21">
        <f t="shared" si="32"/>
        <v>0</v>
      </c>
      <c r="J198" s="21">
        <f t="shared" si="32"/>
        <v>0</v>
      </c>
      <c r="K198" s="21">
        <f t="shared" si="32"/>
        <v>0</v>
      </c>
      <c r="L198" s="21">
        <f t="shared" si="32"/>
        <v>0</v>
      </c>
      <c r="M198" s="21">
        <f t="shared" si="32"/>
        <v>0</v>
      </c>
      <c r="N198" s="21">
        <f t="shared" si="32"/>
        <v>0</v>
      </c>
      <c r="O198" s="22">
        <f>SUM(C198:N198)</f>
        <v>0</v>
      </c>
    </row>
    <row r="199" spans="2:15">
      <c r="B199" s="1193" t="s">
        <v>24</v>
      </c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4"/>
    </row>
    <row r="200" spans="2:15">
      <c r="B200" s="1190" t="s">
        <v>382</v>
      </c>
      <c r="C200" s="25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1191">
        <f>IF(O201=0,0,+O202/O201)</f>
        <v>0</v>
      </c>
    </row>
    <row r="201" spans="2:15">
      <c r="B201" s="1190" t="s">
        <v>383</v>
      </c>
      <c r="C201" s="20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2">
        <f>SUM(C201:N201)</f>
        <v>0</v>
      </c>
    </row>
    <row r="202" spans="2:15" ht="13.5" thickBot="1">
      <c r="B202" s="1194" t="s">
        <v>384</v>
      </c>
      <c r="C202" s="1195">
        <f t="shared" ref="C202:N202" si="33">C200*C201</f>
        <v>0</v>
      </c>
      <c r="D202" s="1196">
        <f t="shared" si="33"/>
        <v>0</v>
      </c>
      <c r="E202" s="1196">
        <f t="shared" si="33"/>
        <v>0</v>
      </c>
      <c r="F202" s="1196">
        <f t="shared" si="33"/>
        <v>0</v>
      </c>
      <c r="G202" s="1196">
        <f t="shared" si="33"/>
        <v>0</v>
      </c>
      <c r="H202" s="1196">
        <f t="shared" si="33"/>
        <v>0</v>
      </c>
      <c r="I202" s="1196">
        <f t="shared" si="33"/>
        <v>0</v>
      </c>
      <c r="J202" s="1196">
        <f t="shared" si="33"/>
        <v>0</v>
      </c>
      <c r="K202" s="1196">
        <f t="shared" si="33"/>
        <v>0</v>
      </c>
      <c r="L202" s="1196">
        <f t="shared" si="33"/>
        <v>0</v>
      </c>
      <c r="M202" s="1196">
        <f t="shared" si="33"/>
        <v>0</v>
      </c>
      <c r="N202" s="1196">
        <f t="shared" si="33"/>
        <v>0</v>
      </c>
      <c r="O202" s="1197">
        <f>SUM(C202:N202)</f>
        <v>0</v>
      </c>
    </row>
    <row r="203" spans="2:15" ht="13.5" thickBot="1">
      <c r="B203" s="27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9"/>
    </row>
    <row r="204" spans="2:15">
      <c r="B204" s="12" t="s">
        <v>921</v>
      </c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4"/>
    </row>
    <row r="205" spans="2:15">
      <c r="B205" s="1192" t="s">
        <v>381</v>
      </c>
      <c r="C205" s="15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7"/>
    </row>
    <row r="206" spans="2:15">
      <c r="B206" s="1190" t="s">
        <v>382</v>
      </c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191">
        <f>IF(O207=0,0,+O208/O207)</f>
        <v>0</v>
      </c>
    </row>
    <row r="207" spans="2:15">
      <c r="B207" s="1190" t="s">
        <v>383</v>
      </c>
      <c r="C207" s="20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2">
        <f>SUM(C207:N207)</f>
        <v>0</v>
      </c>
    </row>
    <row r="208" spans="2:15">
      <c r="B208" s="1190" t="s">
        <v>384</v>
      </c>
      <c r="C208" s="20">
        <f t="shared" ref="C208:N208" si="34">C206*C207</f>
        <v>0</v>
      </c>
      <c r="D208" s="21">
        <f t="shared" si="34"/>
        <v>0</v>
      </c>
      <c r="E208" s="21">
        <f t="shared" si="34"/>
        <v>0</v>
      </c>
      <c r="F208" s="21">
        <f t="shared" si="34"/>
        <v>0</v>
      </c>
      <c r="G208" s="21">
        <f t="shared" si="34"/>
        <v>0</v>
      </c>
      <c r="H208" s="21">
        <f t="shared" si="34"/>
        <v>0</v>
      </c>
      <c r="I208" s="21">
        <f t="shared" si="34"/>
        <v>0</v>
      </c>
      <c r="J208" s="21">
        <f t="shared" si="34"/>
        <v>0</v>
      </c>
      <c r="K208" s="21">
        <f t="shared" si="34"/>
        <v>0</v>
      </c>
      <c r="L208" s="21">
        <f t="shared" si="34"/>
        <v>0</v>
      </c>
      <c r="M208" s="21">
        <f t="shared" si="34"/>
        <v>0</v>
      </c>
      <c r="N208" s="21">
        <f t="shared" si="34"/>
        <v>0</v>
      </c>
      <c r="O208" s="22">
        <f>SUM(C208:N208)</f>
        <v>0</v>
      </c>
    </row>
    <row r="209" spans="2:15">
      <c r="B209" s="1192" t="s">
        <v>385</v>
      </c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4"/>
    </row>
    <row r="210" spans="2:15">
      <c r="B210" s="1190" t="s">
        <v>382</v>
      </c>
      <c r="C210" s="18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191">
        <f>IF(O211=0,0,+O212/O211)</f>
        <v>0</v>
      </c>
    </row>
    <row r="211" spans="2:15">
      <c r="B211" s="1190" t="s">
        <v>383</v>
      </c>
      <c r="C211" s="20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2">
        <f>SUM(C211:N211)</f>
        <v>0</v>
      </c>
    </row>
    <row r="212" spans="2:15">
      <c r="B212" s="1190" t="s">
        <v>384</v>
      </c>
      <c r="C212" s="20">
        <f t="shared" ref="C212:N212" si="35">C210*C211</f>
        <v>0</v>
      </c>
      <c r="D212" s="21">
        <f t="shared" si="35"/>
        <v>0</v>
      </c>
      <c r="E212" s="21">
        <f t="shared" si="35"/>
        <v>0</v>
      </c>
      <c r="F212" s="21">
        <f t="shared" si="35"/>
        <v>0</v>
      </c>
      <c r="G212" s="21">
        <f t="shared" si="35"/>
        <v>0</v>
      </c>
      <c r="H212" s="21">
        <f t="shared" si="35"/>
        <v>0</v>
      </c>
      <c r="I212" s="21">
        <f t="shared" si="35"/>
        <v>0</v>
      </c>
      <c r="J212" s="21">
        <f t="shared" si="35"/>
        <v>0</v>
      </c>
      <c r="K212" s="21">
        <f t="shared" si="35"/>
        <v>0</v>
      </c>
      <c r="L212" s="21">
        <f t="shared" si="35"/>
        <v>0</v>
      </c>
      <c r="M212" s="21">
        <f t="shared" si="35"/>
        <v>0</v>
      </c>
      <c r="N212" s="21">
        <f t="shared" si="35"/>
        <v>0</v>
      </c>
      <c r="O212" s="22">
        <f>SUM(C212:N212)</f>
        <v>0</v>
      </c>
    </row>
    <row r="213" spans="2:15">
      <c r="B213" s="1192" t="s">
        <v>386</v>
      </c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4"/>
    </row>
    <row r="214" spans="2:15">
      <c r="B214" s="1190" t="s">
        <v>382</v>
      </c>
      <c r="C214" s="18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191">
        <f>IF(O215=0,0,+O216/O215)</f>
        <v>0</v>
      </c>
    </row>
    <row r="215" spans="2:15">
      <c r="B215" s="1190" t="s">
        <v>383</v>
      </c>
      <c r="C215" s="20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2">
        <f>SUM(C215:N215)</f>
        <v>0</v>
      </c>
    </row>
    <row r="216" spans="2:15">
      <c r="B216" s="1190" t="s">
        <v>384</v>
      </c>
      <c r="C216" s="20">
        <f t="shared" ref="C216:N216" si="36">C214*C215</f>
        <v>0</v>
      </c>
      <c r="D216" s="21">
        <f t="shared" si="36"/>
        <v>0</v>
      </c>
      <c r="E216" s="21">
        <f t="shared" si="36"/>
        <v>0</v>
      </c>
      <c r="F216" s="21">
        <f t="shared" si="36"/>
        <v>0</v>
      </c>
      <c r="G216" s="21">
        <f t="shared" si="36"/>
        <v>0</v>
      </c>
      <c r="H216" s="21">
        <f t="shared" si="36"/>
        <v>0</v>
      </c>
      <c r="I216" s="21">
        <f t="shared" si="36"/>
        <v>0</v>
      </c>
      <c r="J216" s="21">
        <f t="shared" si="36"/>
        <v>0</v>
      </c>
      <c r="K216" s="21">
        <f t="shared" si="36"/>
        <v>0</v>
      </c>
      <c r="L216" s="21">
        <f t="shared" si="36"/>
        <v>0</v>
      </c>
      <c r="M216" s="21">
        <f t="shared" si="36"/>
        <v>0</v>
      </c>
      <c r="N216" s="21">
        <f t="shared" si="36"/>
        <v>0</v>
      </c>
      <c r="O216" s="22">
        <f>SUM(C216:N216)</f>
        <v>0</v>
      </c>
    </row>
    <row r="217" spans="2:15">
      <c r="B217" s="1193" t="s">
        <v>24</v>
      </c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4"/>
    </row>
    <row r="218" spans="2:15">
      <c r="B218" s="1190" t="s">
        <v>382</v>
      </c>
      <c r="C218" s="25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1191">
        <f>IF(O219=0,0,+O220/O219)</f>
        <v>0</v>
      </c>
    </row>
    <row r="219" spans="2:15">
      <c r="B219" s="1190" t="s">
        <v>383</v>
      </c>
      <c r="C219" s="20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2">
        <f>SUM(C219:N219)</f>
        <v>0</v>
      </c>
    </row>
    <row r="220" spans="2:15" ht="13.5" thickBot="1">
      <c r="B220" s="1194" t="s">
        <v>384</v>
      </c>
      <c r="C220" s="1195">
        <f t="shared" ref="C220:N220" si="37">C218*C219</f>
        <v>0</v>
      </c>
      <c r="D220" s="1196">
        <f t="shared" si="37"/>
        <v>0</v>
      </c>
      <c r="E220" s="1196">
        <f t="shared" si="37"/>
        <v>0</v>
      </c>
      <c r="F220" s="1196">
        <f t="shared" si="37"/>
        <v>0</v>
      </c>
      <c r="G220" s="1196">
        <f t="shared" si="37"/>
        <v>0</v>
      </c>
      <c r="H220" s="1196">
        <f t="shared" si="37"/>
        <v>0</v>
      </c>
      <c r="I220" s="1196">
        <f t="shared" si="37"/>
        <v>0</v>
      </c>
      <c r="J220" s="1196">
        <f t="shared" si="37"/>
        <v>0</v>
      </c>
      <c r="K220" s="1196">
        <f t="shared" si="37"/>
        <v>0</v>
      </c>
      <c r="L220" s="1196">
        <f t="shared" si="37"/>
        <v>0</v>
      </c>
      <c r="M220" s="1196">
        <f t="shared" si="37"/>
        <v>0</v>
      </c>
      <c r="N220" s="1196">
        <f t="shared" si="37"/>
        <v>0</v>
      </c>
      <c r="O220" s="1197">
        <f>SUM(C220:N220)</f>
        <v>0</v>
      </c>
    </row>
    <row r="221" spans="2:15" ht="15.75">
      <c r="B221" s="30" t="s">
        <v>387</v>
      </c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2"/>
    </row>
    <row r="222" spans="2:15" ht="13.5" thickBot="1">
      <c r="B222" s="33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5"/>
    </row>
    <row r="223" spans="2:15">
      <c r="B223" s="1198" t="s">
        <v>388</v>
      </c>
      <c r="C223" s="101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7"/>
    </row>
    <row r="224" spans="2:15">
      <c r="B224" s="1199" t="s">
        <v>1018</v>
      </c>
      <c r="C224" s="102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9"/>
    </row>
    <row r="225" spans="2:15">
      <c r="B225" s="1199" t="s">
        <v>389</v>
      </c>
      <c r="C225" s="103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40"/>
    </row>
    <row r="226" spans="2:15">
      <c r="B226" s="1199" t="s">
        <v>1019</v>
      </c>
      <c r="C226" s="102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9"/>
    </row>
    <row r="227" spans="2:15">
      <c r="B227" s="1199" t="s">
        <v>390</v>
      </c>
      <c r="C227" s="104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2"/>
    </row>
    <row r="228" spans="2:15">
      <c r="B228" s="1199" t="s">
        <v>1020</v>
      </c>
      <c r="C228" s="102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9"/>
    </row>
    <row r="229" spans="2:15" ht="13.5" thickBot="1">
      <c r="B229" s="1200" t="s">
        <v>391</v>
      </c>
      <c r="C229" s="105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4"/>
    </row>
    <row r="230" spans="2:15" ht="7.9" customHeight="1"/>
  </sheetData>
  <sheetProtection password="D6CB" sheet="1" objects="1" scenarios="1" formatCells="0" formatColumns="0" formatRows="0" insertColumns="0" insertRows="0" deleteColumns="0" deleteRows="0" selectLockedCells="1"/>
  <mergeCells count="5">
    <mergeCell ref="B184:O184"/>
    <mergeCell ref="B137:O137"/>
    <mergeCell ref="B4:O4"/>
    <mergeCell ref="B43:O43"/>
    <mergeCell ref="B90:O90"/>
  </mergeCells>
  <pageMargins left="0.39370078740157483" right="0.39370078740157483" top="0.39370078740157483" bottom="0.39370078740157483" header="0" footer="0"/>
  <pageSetup paperSize="9" scale="70" orientation="landscape" r:id="rId1"/>
  <headerFooter alignWithMargins="0">
    <oddFooter>&amp;R&amp;P/&amp;N</oddFooter>
  </headerFooter>
  <rowBreaks count="4" manualBreakCount="4">
    <brk id="42" max="15" man="1"/>
    <brk id="89" max="15" man="1"/>
    <brk id="136" max="15" man="1"/>
    <brk id="183" max="1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9"/>
  <dimension ref="A1:Z178"/>
  <sheetViews>
    <sheetView showGridLines="0" view="pageBreakPreview" zoomScale="80" zoomScaleNormal="85" zoomScaleSheetLayoutView="80" workbookViewId="0">
      <selection activeCell="U5" sqref="U5"/>
    </sheetView>
  </sheetViews>
  <sheetFormatPr defaultColWidth="9.140625" defaultRowHeight="12.75"/>
  <cols>
    <col min="1" max="1" width="1.7109375" style="1" customWidth="1"/>
    <col min="2" max="2" width="39.5703125" style="2" bestFit="1" customWidth="1"/>
    <col min="3" max="3" width="9.28515625" style="2" bestFit="1" customWidth="1"/>
    <col min="4" max="4" width="9.85546875" style="2" bestFit="1" customWidth="1"/>
    <col min="5" max="5" width="9.7109375" style="2" customWidth="1"/>
    <col min="6" max="6" width="9.85546875" style="2" bestFit="1" customWidth="1"/>
    <col min="7" max="7" width="9.42578125" style="2" customWidth="1"/>
    <col min="8" max="8" width="9" style="2" bestFit="1" customWidth="1"/>
    <col min="9" max="10" width="9.140625" style="2" customWidth="1"/>
    <col min="11" max="11" width="9.28515625" style="2" customWidth="1"/>
    <col min="12" max="12" width="9" style="2" bestFit="1" customWidth="1"/>
    <col min="13" max="13" width="9.28515625" style="2" customWidth="1"/>
    <col min="14" max="14" width="9" style="2" bestFit="1" customWidth="1"/>
    <col min="15" max="15" width="9.85546875" style="2" bestFit="1" customWidth="1"/>
    <col min="16" max="16" width="1.7109375" style="2" customWidth="1"/>
    <col min="17" max="17" width="9.28515625" style="2" bestFit="1" customWidth="1"/>
    <col min="18" max="18" width="9" style="2" bestFit="1" customWidth="1"/>
    <col min="19" max="19" width="8.7109375" style="2" bestFit="1" customWidth="1"/>
    <col min="20" max="20" width="9.140625" style="2"/>
    <col min="21" max="21" width="8.7109375" style="2" bestFit="1" customWidth="1"/>
    <col min="22" max="22" width="9.140625" style="2"/>
    <col min="23" max="23" width="8.7109375" style="2" bestFit="1" customWidth="1"/>
    <col min="24" max="24" width="9.140625" style="2"/>
    <col min="25" max="25" width="8.7109375" style="2" bestFit="1" customWidth="1"/>
    <col min="26" max="26" width="9.140625" style="2"/>
    <col min="27" max="27" width="11.140625" style="1" bestFit="1" customWidth="1"/>
    <col min="28" max="28" width="9.140625" style="1"/>
    <col min="29" max="29" width="11.140625" style="1" bestFit="1" customWidth="1"/>
    <col min="30" max="16384" width="9.140625" style="1"/>
  </cols>
  <sheetData>
    <row r="1" spans="1:15" ht="7.9" customHeight="1">
      <c r="A1" s="574"/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</row>
    <row r="2" spans="1:15" ht="15.75">
      <c r="A2" s="574"/>
      <c r="B2" s="580" t="s">
        <v>939</v>
      </c>
      <c r="C2" s="626"/>
      <c r="D2" s="590"/>
      <c r="E2" s="626"/>
      <c r="F2" s="626"/>
      <c r="G2" s="626"/>
      <c r="H2" s="626"/>
      <c r="I2" s="626"/>
      <c r="J2" s="626"/>
      <c r="K2" s="626"/>
      <c r="L2" s="626"/>
      <c r="M2" s="626"/>
      <c r="N2" s="626"/>
      <c r="O2" s="626"/>
    </row>
    <row r="3" spans="1:15" ht="7.9" customHeight="1" thickBot="1">
      <c r="A3" s="574"/>
      <c r="B3" s="654"/>
      <c r="C3" s="576"/>
      <c r="D3" s="624"/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</row>
    <row r="4" spans="1:15" ht="15.75" thickBot="1">
      <c r="A4" s="574"/>
      <c r="B4" s="1218" t="s">
        <v>587</v>
      </c>
      <c r="C4" s="1219"/>
      <c r="D4" s="1219"/>
      <c r="E4" s="1219"/>
      <c r="F4" s="1219"/>
      <c r="G4" s="1219"/>
      <c r="H4" s="1219"/>
      <c r="I4" s="1219"/>
      <c r="J4" s="1219"/>
      <c r="K4" s="1219"/>
      <c r="L4" s="1219"/>
      <c r="M4" s="1219"/>
      <c r="N4" s="1219"/>
      <c r="O4" s="1220"/>
    </row>
    <row r="5" spans="1:15" ht="13.5" thickBot="1">
      <c r="A5" s="574"/>
      <c r="B5" s="660"/>
      <c r="C5" s="661" t="s">
        <v>368</v>
      </c>
      <c r="D5" s="662" t="s">
        <v>369</v>
      </c>
      <c r="E5" s="662" t="s">
        <v>370</v>
      </c>
      <c r="F5" s="662" t="s">
        <v>371</v>
      </c>
      <c r="G5" s="662" t="s">
        <v>372</v>
      </c>
      <c r="H5" s="662" t="s">
        <v>373</v>
      </c>
      <c r="I5" s="662" t="s">
        <v>374</v>
      </c>
      <c r="J5" s="662" t="s">
        <v>375</v>
      </c>
      <c r="K5" s="662" t="s">
        <v>376</v>
      </c>
      <c r="L5" s="662" t="s">
        <v>377</v>
      </c>
      <c r="M5" s="662" t="s">
        <v>378</v>
      </c>
      <c r="N5" s="662" t="s">
        <v>379</v>
      </c>
      <c r="O5" s="663" t="s">
        <v>380</v>
      </c>
    </row>
    <row r="6" spans="1:15">
      <c r="B6" s="664" t="s">
        <v>381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6"/>
    </row>
    <row r="7" spans="1:15">
      <c r="B7" s="656" t="s">
        <v>382</v>
      </c>
      <c r="C7" s="668">
        <f>IF(C8=0,0,C9/C8)</f>
        <v>0</v>
      </c>
      <c r="D7" s="669">
        <f t="shared" ref="D7:N7" si="0">IF(D8=0,0,D9/D8)</f>
        <v>0</v>
      </c>
      <c r="E7" s="669">
        <f t="shared" si="0"/>
        <v>0</v>
      </c>
      <c r="F7" s="669">
        <f t="shared" si="0"/>
        <v>0</v>
      </c>
      <c r="G7" s="669">
        <f t="shared" si="0"/>
        <v>0</v>
      </c>
      <c r="H7" s="669">
        <f t="shared" si="0"/>
        <v>0</v>
      </c>
      <c r="I7" s="669">
        <f t="shared" si="0"/>
        <v>0</v>
      </c>
      <c r="J7" s="669">
        <f t="shared" si="0"/>
        <v>0</v>
      </c>
      <c r="K7" s="669">
        <f t="shared" si="0"/>
        <v>0</v>
      </c>
      <c r="L7" s="669">
        <f t="shared" si="0"/>
        <v>0</v>
      </c>
      <c r="M7" s="669">
        <f t="shared" si="0"/>
        <v>0</v>
      </c>
      <c r="N7" s="669">
        <f t="shared" si="0"/>
        <v>0</v>
      </c>
      <c r="O7" s="659">
        <f>IF(O8=0,0,+O9/O8)</f>
        <v>0</v>
      </c>
    </row>
    <row r="8" spans="1:15">
      <c r="B8" s="656" t="s">
        <v>392</v>
      </c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658">
        <f>SUM(C8:N8)</f>
        <v>0</v>
      </c>
    </row>
    <row r="9" spans="1:15">
      <c r="B9" s="656" t="s">
        <v>393</v>
      </c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658">
        <f>SUM(C9:N9)</f>
        <v>0</v>
      </c>
    </row>
    <row r="10" spans="1:15">
      <c r="B10" s="656" t="s">
        <v>394</v>
      </c>
      <c r="C10" s="20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2"/>
    </row>
    <row r="11" spans="1:15">
      <c r="B11" s="657" t="s">
        <v>1021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1:15">
      <c r="B12" s="656" t="s">
        <v>382</v>
      </c>
      <c r="C12" s="668">
        <f>IF(C13=0,0,C14/C13)</f>
        <v>0</v>
      </c>
      <c r="D12" s="669">
        <f t="shared" ref="D12" si="1">IF(D13=0,0,D14/D13)</f>
        <v>0</v>
      </c>
      <c r="E12" s="669">
        <f t="shared" ref="E12" si="2">IF(E13=0,0,E14/E13)</f>
        <v>0</v>
      </c>
      <c r="F12" s="669">
        <f t="shared" ref="F12" si="3">IF(F13=0,0,F14/F13)</f>
        <v>0</v>
      </c>
      <c r="G12" s="669">
        <f t="shared" ref="G12" si="4">IF(G13=0,0,G14/G13)</f>
        <v>0</v>
      </c>
      <c r="H12" s="669">
        <f t="shared" ref="H12" si="5">IF(H13=0,0,H14/H13)</f>
        <v>0</v>
      </c>
      <c r="I12" s="669">
        <f t="shared" ref="I12" si="6">IF(I13=0,0,I14/I13)</f>
        <v>0</v>
      </c>
      <c r="J12" s="669">
        <f t="shared" ref="J12" si="7">IF(J13=0,0,J14/J13)</f>
        <v>0</v>
      </c>
      <c r="K12" s="669">
        <f t="shared" ref="K12" si="8">IF(K13=0,0,K14/K13)</f>
        <v>0</v>
      </c>
      <c r="L12" s="669">
        <f t="shared" ref="L12" si="9">IF(L13=0,0,L14/L13)</f>
        <v>0</v>
      </c>
      <c r="M12" s="669">
        <f t="shared" ref="M12" si="10">IF(M13=0,0,M14/M13)</f>
        <v>0</v>
      </c>
      <c r="N12" s="669">
        <f t="shared" ref="N12" si="11">IF(N13=0,0,N14/N13)</f>
        <v>0</v>
      </c>
      <c r="O12" s="659">
        <f>IF(O13=0,0,+O14/O13)</f>
        <v>0</v>
      </c>
    </row>
    <row r="13" spans="1:15">
      <c r="B13" s="656" t="s">
        <v>392</v>
      </c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658">
        <f>SUM(C13:N13)</f>
        <v>0</v>
      </c>
    </row>
    <row r="14" spans="1:15">
      <c r="B14" s="656" t="s">
        <v>393</v>
      </c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658">
        <f>SUM(C14:N14)</f>
        <v>0</v>
      </c>
    </row>
    <row r="15" spans="1:15">
      <c r="B15" s="656" t="s">
        <v>394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2"/>
    </row>
    <row r="16" spans="1:15">
      <c r="B16" s="655" t="s">
        <v>24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6"/>
    </row>
    <row r="17" spans="2:15">
      <c r="B17" s="656" t="s">
        <v>382</v>
      </c>
      <c r="C17" s="670">
        <f>IF(C18=0,0,C19/C18)</f>
        <v>0</v>
      </c>
      <c r="D17" s="671">
        <f t="shared" ref="D17" si="12">IF(D18=0,0,D19/D18)</f>
        <v>0</v>
      </c>
      <c r="E17" s="671">
        <f t="shared" ref="E17" si="13">IF(E18=0,0,E19/E18)</f>
        <v>0</v>
      </c>
      <c r="F17" s="671">
        <f t="shared" ref="F17" si="14">IF(F18=0,0,F19/F18)</f>
        <v>0</v>
      </c>
      <c r="G17" s="671">
        <f t="shared" ref="G17" si="15">IF(G18=0,0,G19/G18)</f>
        <v>0</v>
      </c>
      <c r="H17" s="671">
        <f t="shared" ref="H17" si="16">IF(H18=0,0,H19/H18)</f>
        <v>0</v>
      </c>
      <c r="I17" s="671">
        <f t="shared" ref="I17" si="17">IF(I18=0,0,I19/I18)</f>
        <v>0</v>
      </c>
      <c r="J17" s="671">
        <f t="shared" ref="J17" si="18">IF(J18=0,0,J19/J18)</f>
        <v>0</v>
      </c>
      <c r="K17" s="671">
        <f t="shared" ref="K17" si="19">IF(K18=0,0,K19/K18)</f>
        <v>0</v>
      </c>
      <c r="L17" s="671">
        <f t="shared" ref="L17" si="20">IF(L18=0,0,L19/L18)</f>
        <v>0</v>
      </c>
      <c r="M17" s="671">
        <f t="shared" ref="M17" si="21">IF(M18=0,0,M19/M18)</f>
        <v>0</v>
      </c>
      <c r="N17" s="671">
        <f t="shared" ref="N17" si="22">IF(N18=0,0,N19/N18)</f>
        <v>0</v>
      </c>
      <c r="O17" s="659">
        <f>IF(O18=0,0,+O19/O18)</f>
        <v>0</v>
      </c>
    </row>
    <row r="18" spans="2:15">
      <c r="B18" s="656" t="s">
        <v>392</v>
      </c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658">
        <f>SUM(C18:N18)</f>
        <v>0</v>
      </c>
    </row>
    <row r="19" spans="2:15">
      <c r="B19" s="656" t="s">
        <v>393</v>
      </c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658">
        <f>SUM(C19:N19)</f>
        <v>0</v>
      </c>
    </row>
    <row r="20" spans="2:15">
      <c r="B20" s="656" t="s">
        <v>394</v>
      </c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2:15">
      <c r="B21" s="665" t="s">
        <v>537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6"/>
    </row>
    <row r="22" spans="2:15">
      <c r="B22" s="656" t="s">
        <v>382</v>
      </c>
      <c r="C22" s="670">
        <f>IF(C23=0,0,C24/C23)</f>
        <v>0</v>
      </c>
      <c r="D22" s="671">
        <f t="shared" ref="D22" si="23">IF(D23=0,0,D24/D23)</f>
        <v>0</v>
      </c>
      <c r="E22" s="671">
        <f t="shared" ref="E22" si="24">IF(E23=0,0,E24/E23)</f>
        <v>0</v>
      </c>
      <c r="F22" s="671">
        <f t="shared" ref="F22" si="25">IF(F23=0,0,F24/F23)</f>
        <v>0</v>
      </c>
      <c r="G22" s="671">
        <f t="shared" ref="G22" si="26">IF(G23=0,0,G24/G23)</f>
        <v>0</v>
      </c>
      <c r="H22" s="671">
        <f t="shared" ref="H22" si="27">IF(H23=0,0,H24/H23)</f>
        <v>0</v>
      </c>
      <c r="I22" s="671">
        <f t="shared" ref="I22" si="28">IF(I23=0,0,I24/I23)</f>
        <v>0</v>
      </c>
      <c r="J22" s="671">
        <f t="shared" ref="J22" si="29">IF(J23=0,0,J24/J23)</f>
        <v>0</v>
      </c>
      <c r="K22" s="671">
        <f t="shared" ref="K22" si="30">IF(K23=0,0,K24/K23)</f>
        <v>0</v>
      </c>
      <c r="L22" s="671">
        <f t="shared" ref="L22" si="31">IF(L23=0,0,L24/L23)</f>
        <v>0</v>
      </c>
      <c r="M22" s="671">
        <f t="shared" ref="M22" si="32">IF(M23=0,0,M24/M23)</f>
        <v>0</v>
      </c>
      <c r="N22" s="671">
        <f t="shared" ref="N22" si="33">IF(N23=0,0,N24/N23)</f>
        <v>0</v>
      </c>
      <c r="O22" s="659">
        <f>IF(O23=0,0,+O24/O23)</f>
        <v>0</v>
      </c>
    </row>
    <row r="23" spans="2:15">
      <c r="B23" s="656" t="s">
        <v>392</v>
      </c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658">
        <f>SUM(C23:N23)</f>
        <v>0</v>
      </c>
    </row>
    <row r="24" spans="2:15">
      <c r="B24" s="656" t="s">
        <v>393</v>
      </c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658">
        <f>SUM(C24:N24)</f>
        <v>0</v>
      </c>
    </row>
    <row r="25" spans="2:15">
      <c r="B25" s="656" t="s">
        <v>394</v>
      </c>
      <c r="C25" s="20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</row>
    <row r="26" spans="2:15">
      <c r="B26" s="655" t="s">
        <v>538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6"/>
    </row>
    <row r="27" spans="2:15">
      <c r="B27" s="656" t="s">
        <v>382</v>
      </c>
      <c r="C27" s="670">
        <f>IF(C28=0,0,C29/C28)</f>
        <v>0</v>
      </c>
      <c r="D27" s="671">
        <f t="shared" ref="D27" si="34">IF(D28=0,0,D29/D28)</f>
        <v>0</v>
      </c>
      <c r="E27" s="671">
        <f t="shared" ref="E27" si="35">IF(E28=0,0,E29/E28)</f>
        <v>0</v>
      </c>
      <c r="F27" s="671">
        <f t="shared" ref="F27" si="36">IF(F28=0,0,F29/F28)</f>
        <v>0</v>
      </c>
      <c r="G27" s="671">
        <f t="shared" ref="G27" si="37">IF(G28=0,0,G29/G28)</f>
        <v>0</v>
      </c>
      <c r="H27" s="671">
        <f t="shared" ref="H27" si="38">IF(H28=0,0,H29/H28)</f>
        <v>0</v>
      </c>
      <c r="I27" s="671">
        <f t="shared" ref="I27" si="39">IF(I28=0,0,I29/I28)</f>
        <v>0</v>
      </c>
      <c r="J27" s="671">
        <f t="shared" ref="J27" si="40">IF(J28=0,0,J29/J28)</f>
        <v>0</v>
      </c>
      <c r="K27" s="671">
        <f t="shared" ref="K27" si="41">IF(K28=0,0,K29/K28)</f>
        <v>0</v>
      </c>
      <c r="L27" s="671">
        <f t="shared" ref="L27" si="42">IF(L28=0,0,L29/L28)</f>
        <v>0</v>
      </c>
      <c r="M27" s="671">
        <f t="shared" ref="M27" si="43">IF(M28=0,0,M29/M28)</f>
        <v>0</v>
      </c>
      <c r="N27" s="671">
        <f t="shared" ref="N27" si="44">IF(N28=0,0,N29/N28)</f>
        <v>0</v>
      </c>
      <c r="O27" s="659">
        <f>IF(O28=0,0,+O29/O28)</f>
        <v>0</v>
      </c>
    </row>
    <row r="28" spans="2:15">
      <c r="B28" s="656" t="s">
        <v>392</v>
      </c>
      <c r="C28" s="20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658">
        <f>SUM(C28:N28)</f>
        <v>0</v>
      </c>
    </row>
    <row r="29" spans="2:15" ht="13.5" thickBot="1">
      <c r="B29" s="656" t="s">
        <v>539</v>
      </c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658">
        <f>SUM(C29:N29)</f>
        <v>0</v>
      </c>
    </row>
    <row r="30" spans="2:15">
      <c r="B30" s="664" t="s">
        <v>16</v>
      </c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8"/>
    </row>
    <row r="31" spans="2:15">
      <c r="B31" s="666" t="s">
        <v>408</v>
      </c>
      <c r="C31" s="672">
        <f>C13+C8+C18+C23+C28</f>
        <v>0</v>
      </c>
      <c r="D31" s="673">
        <f t="shared" ref="D31:O31" si="45">D13+D8+D18+D23+D28</f>
        <v>0</v>
      </c>
      <c r="E31" s="673">
        <f t="shared" si="45"/>
        <v>0</v>
      </c>
      <c r="F31" s="673">
        <f t="shared" si="45"/>
        <v>0</v>
      </c>
      <c r="G31" s="673">
        <f t="shared" si="45"/>
        <v>0</v>
      </c>
      <c r="H31" s="673">
        <f t="shared" si="45"/>
        <v>0</v>
      </c>
      <c r="I31" s="673">
        <f t="shared" si="45"/>
        <v>0</v>
      </c>
      <c r="J31" s="673">
        <f t="shared" si="45"/>
        <v>0</v>
      </c>
      <c r="K31" s="673">
        <f t="shared" si="45"/>
        <v>0</v>
      </c>
      <c r="L31" s="673">
        <f t="shared" si="45"/>
        <v>0</v>
      </c>
      <c r="M31" s="673">
        <f t="shared" si="45"/>
        <v>0</v>
      </c>
      <c r="N31" s="673">
        <f t="shared" si="45"/>
        <v>0</v>
      </c>
      <c r="O31" s="674">
        <f t="shared" si="45"/>
        <v>0</v>
      </c>
    </row>
    <row r="32" spans="2:15">
      <c r="B32" s="666" t="s">
        <v>397</v>
      </c>
      <c r="C32" s="675">
        <f>C14+C9+C19+C24+C29</f>
        <v>0</v>
      </c>
      <c r="D32" s="676">
        <f t="shared" ref="D32:O32" si="46">D14+D9+D19+D24+D29</f>
        <v>0</v>
      </c>
      <c r="E32" s="676">
        <f t="shared" si="46"/>
        <v>0</v>
      </c>
      <c r="F32" s="676">
        <f t="shared" si="46"/>
        <v>0</v>
      </c>
      <c r="G32" s="676">
        <f t="shared" si="46"/>
        <v>0</v>
      </c>
      <c r="H32" s="676">
        <f t="shared" si="46"/>
        <v>0</v>
      </c>
      <c r="I32" s="676">
        <f t="shared" si="46"/>
        <v>0</v>
      </c>
      <c r="J32" s="676">
        <f t="shared" si="46"/>
        <v>0</v>
      </c>
      <c r="K32" s="676">
        <f t="shared" si="46"/>
        <v>0</v>
      </c>
      <c r="L32" s="676">
        <f t="shared" si="46"/>
        <v>0</v>
      </c>
      <c r="M32" s="676">
        <f t="shared" si="46"/>
        <v>0</v>
      </c>
      <c r="N32" s="676">
        <f t="shared" si="46"/>
        <v>0</v>
      </c>
      <c r="O32" s="677">
        <f t="shared" si="46"/>
        <v>0</v>
      </c>
    </row>
    <row r="33" spans="2:15" ht="13.5" thickBot="1">
      <c r="B33" s="667" t="s">
        <v>398</v>
      </c>
      <c r="C33" s="678">
        <f>IF(C31=0,0,C32/C31)</f>
        <v>0</v>
      </c>
      <c r="D33" s="679">
        <f t="shared" ref="D33:N33" si="47">IF(D31=0,0,D32/D31)</f>
        <v>0</v>
      </c>
      <c r="E33" s="679">
        <f t="shared" si="47"/>
        <v>0</v>
      </c>
      <c r="F33" s="679">
        <f t="shared" si="47"/>
        <v>0</v>
      </c>
      <c r="G33" s="679">
        <f t="shared" si="47"/>
        <v>0</v>
      </c>
      <c r="H33" s="679">
        <f t="shared" si="47"/>
        <v>0</v>
      </c>
      <c r="I33" s="679">
        <f t="shared" si="47"/>
        <v>0</v>
      </c>
      <c r="J33" s="679">
        <f t="shared" si="47"/>
        <v>0</v>
      </c>
      <c r="K33" s="679">
        <f t="shared" si="47"/>
        <v>0</v>
      </c>
      <c r="L33" s="679">
        <f t="shared" si="47"/>
        <v>0</v>
      </c>
      <c r="M33" s="679">
        <f t="shared" si="47"/>
        <v>0</v>
      </c>
      <c r="N33" s="679">
        <f t="shared" si="47"/>
        <v>0</v>
      </c>
      <c r="O33" s="680">
        <f>IF(O31=0,0,O32/O31)</f>
        <v>0</v>
      </c>
    </row>
    <row r="34" spans="2:15" ht="13.5" thickBot="1"/>
    <row r="35" spans="2:15" ht="15.75" thickBot="1">
      <c r="B35" s="1218" t="s">
        <v>588</v>
      </c>
      <c r="C35" s="1219"/>
      <c r="D35" s="1219"/>
      <c r="E35" s="1219"/>
      <c r="F35" s="1219"/>
      <c r="G35" s="1219"/>
      <c r="H35" s="1219"/>
      <c r="I35" s="1219"/>
      <c r="J35" s="1219"/>
      <c r="K35" s="1219"/>
      <c r="L35" s="1219"/>
      <c r="M35" s="1219"/>
      <c r="N35" s="1219"/>
      <c r="O35" s="1220"/>
    </row>
    <row r="36" spans="2:15" ht="13.5" thickBot="1">
      <c r="B36" s="660"/>
      <c r="C36" s="661" t="s">
        <v>368</v>
      </c>
      <c r="D36" s="662" t="s">
        <v>369</v>
      </c>
      <c r="E36" s="662" t="s">
        <v>370</v>
      </c>
      <c r="F36" s="662" t="s">
        <v>371</v>
      </c>
      <c r="G36" s="662" t="s">
        <v>372</v>
      </c>
      <c r="H36" s="662" t="s">
        <v>373</v>
      </c>
      <c r="I36" s="662" t="s">
        <v>374</v>
      </c>
      <c r="J36" s="662" t="s">
        <v>375</v>
      </c>
      <c r="K36" s="662" t="s">
        <v>376</v>
      </c>
      <c r="L36" s="662" t="s">
        <v>377</v>
      </c>
      <c r="M36" s="662" t="s">
        <v>378</v>
      </c>
      <c r="N36" s="662" t="s">
        <v>379</v>
      </c>
      <c r="O36" s="663" t="s">
        <v>380</v>
      </c>
    </row>
    <row r="37" spans="2:15">
      <c r="B37" s="664" t="s">
        <v>381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6"/>
    </row>
    <row r="38" spans="2:15">
      <c r="B38" s="656" t="s">
        <v>382</v>
      </c>
      <c r="C38" s="668">
        <f>IF(C39=0,0,C40/C39)</f>
        <v>0</v>
      </c>
      <c r="D38" s="669">
        <f t="shared" ref="D38" si="48">IF(D39=0,0,D40/D39)</f>
        <v>0</v>
      </c>
      <c r="E38" s="669">
        <f t="shared" ref="E38" si="49">IF(E39=0,0,E40/E39)</f>
        <v>0</v>
      </c>
      <c r="F38" s="669">
        <f t="shared" ref="F38" si="50">IF(F39=0,0,F40/F39)</f>
        <v>0</v>
      </c>
      <c r="G38" s="669">
        <f t="shared" ref="G38" si="51">IF(G39=0,0,G40/G39)</f>
        <v>0</v>
      </c>
      <c r="H38" s="669">
        <f t="shared" ref="H38" si="52">IF(H39=0,0,H40/H39)</f>
        <v>0</v>
      </c>
      <c r="I38" s="669">
        <f t="shared" ref="I38" si="53">IF(I39=0,0,I40/I39)</f>
        <v>0</v>
      </c>
      <c r="J38" s="669">
        <f t="shared" ref="J38" si="54">IF(J39=0,0,J40/J39)</f>
        <v>0</v>
      </c>
      <c r="K38" s="669">
        <f t="shared" ref="K38" si="55">IF(K39=0,0,K40/K39)</f>
        <v>0</v>
      </c>
      <c r="L38" s="669">
        <f t="shared" ref="L38" si="56">IF(L39=0,0,L40/L39)</f>
        <v>0</v>
      </c>
      <c r="M38" s="669">
        <f t="shared" ref="M38" si="57">IF(M39=0,0,M40/M39)</f>
        <v>0</v>
      </c>
      <c r="N38" s="669">
        <f t="shared" ref="N38" si="58">IF(N39=0,0,N40/N39)</f>
        <v>0</v>
      </c>
      <c r="O38" s="659">
        <f>IF(O39=0,0,+O40/O39)</f>
        <v>0</v>
      </c>
    </row>
    <row r="39" spans="2:15">
      <c r="B39" s="656" t="s">
        <v>392</v>
      </c>
      <c r="C39" s="20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658">
        <f>SUM(C39:N39)</f>
        <v>0</v>
      </c>
    </row>
    <row r="40" spans="2:15">
      <c r="B40" s="656" t="s">
        <v>393</v>
      </c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658">
        <f>SUM(C40:N40)</f>
        <v>0</v>
      </c>
    </row>
    <row r="41" spans="2:15">
      <c r="B41" s="656" t="s">
        <v>394</v>
      </c>
      <c r="C41" s="20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2"/>
    </row>
    <row r="42" spans="2:15">
      <c r="B42" s="657" t="s">
        <v>395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6"/>
    </row>
    <row r="43" spans="2:15">
      <c r="B43" s="656" t="s">
        <v>382</v>
      </c>
      <c r="C43" s="668">
        <f>IF(C44=0,0,C45/C44)</f>
        <v>0</v>
      </c>
      <c r="D43" s="669">
        <f t="shared" ref="D43" si="59">IF(D44=0,0,D45/D44)</f>
        <v>0</v>
      </c>
      <c r="E43" s="669">
        <f t="shared" ref="E43" si="60">IF(E44=0,0,E45/E44)</f>
        <v>0</v>
      </c>
      <c r="F43" s="669">
        <f t="shared" ref="F43" si="61">IF(F44=0,0,F45/F44)</f>
        <v>0</v>
      </c>
      <c r="G43" s="669">
        <f t="shared" ref="G43" si="62">IF(G44=0,0,G45/G44)</f>
        <v>0</v>
      </c>
      <c r="H43" s="669">
        <f t="shared" ref="H43" si="63">IF(H44=0,0,H45/H44)</f>
        <v>0</v>
      </c>
      <c r="I43" s="669">
        <f t="shared" ref="I43" si="64">IF(I44=0,0,I45/I44)</f>
        <v>0</v>
      </c>
      <c r="J43" s="669">
        <f t="shared" ref="J43" si="65">IF(J44=0,0,J45/J44)</f>
        <v>0</v>
      </c>
      <c r="K43" s="669">
        <f t="shared" ref="K43" si="66">IF(K44=0,0,K45/K44)</f>
        <v>0</v>
      </c>
      <c r="L43" s="669">
        <f t="shared" ref="L43" si="67">IF(L44=0,0,L45/L44)</f>
        <v>0</v>
      </c>
      <c r="M43" s="669">
        <f t="shared" ref="M43" si="68">IF(M44=0,0,M45/M44)</f>
        <v>0</v>
      </c>
      <c r="N43" s="669">
        <f t="shared" ref="N43" si="69">IF(N44=0,0,N45/N44)</f>
        <v>0</v>
      </c>
      <c r="O43" s="659">
        <f>IF(O44=0,0,+O45/O44)</f>
        <v>0</v>
      </c>
    </row>
    <row r="44" spans="2:15">
      <c r="B44" s="656" t="s">
        <v>392</v>
      </c>
      <c r="C44" s="20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658">
        <f>SUM(C44:N44)</f>
        <v>0</v>
      </c>
    </row>
    <row r="45" spans="2:15">
      <c r="B45" s="656" t="s">
        <v>393</v>
      </c>
      <c r="C45" s="20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658">
        <f>SUM(C45:N45)</f>
        <v>0</v>
      </c>
    </row>
    <row r="46" spans="2:15">
      <c r="B46" s="656" t="s">
        <v>394</v>
      </c>
      <c r="C46" s="20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2"/>
    </row>
    <row r="47" spans="2:15">
      <c r="B47" s="657" t="s">
        <v>396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6"/>
    </row>
    <row r="48" spans="2:15">
      <c r="B48" s="656" t="s">
        <v>382</v>
      </c>
      <c r="C48" s="668">
        <f>IF(C49=0,0,C50/C49)</f>
        <v>0</v>
      </c>
      <c r="D48" s="669">
        <f t="shared" ref="D48" si="70">IF(D49=0,0,D50/D49)</f>
        <v>0</v>
      </c>
      <c r="E48" s="669">
        <f t="shared" ref="E48" si="71">IF(E49=0,0,E50/E49)</f>
        <v>0</v>
      </c>
      <c r="F48" s="669">
        <f t="shared" ref="F48" si="72">IF(F49=0,0,F50/F49)</f>
        <v>0</v>
      </c>
      <c r="G48" s="669">
        <f t="shared" ref="G48" si="73">IF(G49=0,0,G50/G49)</f>
        <v>0</v>
      </c>
      <c r="H48" s="669">
        <f t="shared" ref="H48" si="74">IF(H49=0,0,H50/H49)</f>
        <v>0</v>
      </c>
      <c r="I48" s="669">
        <f t="shared" ref="I48" si="75">IF(I49=0,0,I50/I49)</f>
        <v>0</v>
      </c>
      <c r="J48" s="669">
        <f t="shared" ref="J48" si="76">IF(J49=0,0,J50/J49)</f>
        <v>0</v>
      </c>
      <c r="K48" s="669">
        <f t="shared" ref="K48" si="77">IF(K49=0,0,K50/K49)</f>
        <v>0</v>
      </c>
      <c r="L48" s="669">
        <f t="shared" ref="L48" si="78">IF(L49=0,0,L50/L49)</f>
        <v>0</v>
      </c>
      <c r="M48" s="669">
        <f t="shared" ref="M48" si="79">IF(M49=0,0,M50/M49)</f>
        <v>0</v>
      </c>
      <c r="N48" s="669">
        <f t="shared" ref="N48" si="80">IF(N49=0,0,N50/N49)</f>
        <v>0</v>
      </c>
      <c r="O48" s="659">
        <f>IF(O49=0,0,+O50/O49)</f>
        <v>0</v>
      </c>
    </row>
    <row r="49" spans="2:15">
      <c r="B49" s="656" t="s">
        <v>392</v>
      </c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658">
        <f>SUM(C49:N49)</f>
        <v>0</v>
      </c>
    </row>
    <row r="50" spans="2:15">
      <c r="B50" s="656" t="s">
        <v>393</v>
      </c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658">
        <f>SUM(C50:N50)</f>
        <v>0</v>
      </c>
    </row>
    <row r="51" spans="2:15">
      <c r="B51" s="656" t="s">
        <v>394</v>
      </c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2"/>
    </row>
    <row r="52" spans="2:15">
      <c r="B52" s="655" t="s">
        <v>24</v>
      </c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6"/>
    </row>
    <row r="53" spans="2:15">
      <c r="B53" s="656" t="s">
        <v>382</v>
      </c>
      <c r="C53" s="670">
        <f>IF(C54=0,0,C55/C54)</f>
        <v>0</v>
      </c>
      <c r="D53" s="671">
        <f t="shared" ref="D53" si="81">IF(D54=0,0,D55/D54)</f>
        <v>0</v>
      </c>
      <c r="E53" s="671">
        <f t="shared" ref="E53" si="82">IF(E54=0,0,E55/E54)</f>
        <v>0</v>
      </c>
      <c r="F53" s="671">
        <f t="shared" ref="F53" si="83">IF(F54=0,0,F55/F54)</f>
        <v>0</v>
      </c>
      <c r="G53" s="671">
        <f t="shared" ref="G53" si="84">IF(G54=0,0,G55/G54)</f>
        <v>0</v>
      </c>
      <c r="H53" s="671">
        <f t="shared" ref="H53" si="85">IF(H54=0,0,H55/H54)</f>
        <v>0</v>
      </c>
      <c r="I53" s="671">
        <f t="shared" ref="I53" si="86">IF(I54=0,0,I55/I54)</f>
        <v>0</v>
      </c>
      <c r="J53" s="671">
        <f t="shared" ref="J53" si="87">IF(J54=0,0,J55/J54)</f>
        <v>0</v>
      </c>
      <c r="K53" s="671">
        <f t="shared" ref="K53" si="88">IF(K54=0,0,K55/K54)</f>
        <v>0</v>
      </c>
      <c r="L53" s="671">
        <f t="shared" ref="L53" si="89">IF(L54=0,0,L55/L54)</f>
        <v>0</v>
      </c>
      <c r="M53" s="671">
        <f t="shared" ref="M53" si="90">IF(M54=0,0,M55/M54)</f>
        <v>0</v>
      </c>
      <c r="N53" s="671">
        <f t="shared" ref="N53" si="91">IF(N54=0,0,N55/N54)</f>
        <v>0</v>
      </c>
      <c r="O53" s="659">
        <f>IF(O54=0,0,+O55/O54)</f>
        <v>0</v>
      </c>
    </row>
    <row r="54" spans="2:15">
      <c r="B54" s="656" t="s">
        <v>392</v>
      </c>
      <c r="C54" s="20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658">
        <f>SUM(C54:N54)</f>
        <v>0</v>
      </c>
    </row>
    <row r="55" spans="2:15">
      <c r="B55" s="656" t="s">
        <v>393</v>
      </c>
      <c r="C55" s="20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658">
        <f>SUM(C55:N55)</f>
        <v>0</v>
      </c>
    </row>
    <row r="56" spans="2:15">
      <c r="B56" s="656" t="s">
        <v>394</v>
      </c>
      <c r="C56" s="20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2:15">
      <c r="B57" s="665" t="s">
        <v>537</v>
      </c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6"/>
    </row>
    <row r="58" spans="2:15">
      <c r="B58" s="656" t="s">
        <v>382</v>
      </c>
      <c r="C58" s="670">
        <f>IF(C59=0,0,C60/C59)</f>
        <v>0</v>
      </c>
      <c r="D58" s="671">
        <f t="shared" ref="D58" si="92">IF(D59=0,0,D60/D59)</f>
        <v>0</v>
      </c>
      <c r="E58" s="671">
        <f t="shared" ref="E58" si="93">IF(E59=0,0,E60/E59)</f>
        <v>0</v>
      </c>
      <c r="F58" s="671">
        <f t="shared" ref="F58" si="94">IF(F59=0,0,F60/F59)</f>
        <v>0</v>
      </c>
      <c r="G58" s="671">
        <f t="shared" ref="G58" si="95">IF(G59=0,0,G60/G59)</f>
        <v>0</v>
      </c>
      <c r="H58" s="671">
        <f t="shared" ref="H58" si="96">IF(H59=0,0,H60/H59)</f>
        <v>0</v>
      </c>
      <c r="I58" s="671">
        <f t="shared" ref="I58" si="97">IF(I59=0,0,I60/I59)</f>
        <v>0</v>
      </c>
      <c r="J58" s="671">
        <f t="shared" ref="J58" si="98">IF(J59=0,0,J60/J59)</f>
        <v>0</v>
      </c>
      <c r="K58" s="671">
        <f t="shared" ref="K58" si="99">IF(K59=0,0,K60/K59)</f>
        <v>0</v>
      </c>
      <c r="L58" s="671">
        <f t="shared" ref="L58" si="100">IF(L59=0,0,L60/L59)</f>
        <v>0</v>
      </c>
      <c r="M58" s="671">
        <f t="shared" ref="M58" si="101">IF(M59=0,0,M60/M59)</f>
        <v>0</v>
      </c>
      <c r="N58" s="671">
        <f t="shared" ref="N58" si="102">IF(N59=0,0,N60/N59)</f>
        <v>0</v>
      </c>
      <c r="O58" s="659">
        <f>IF(O59=0,0,+O60/O59)</f>
        <v>0</v>
      </c>
    </row>
    <row r="59" spans="2:15">
      <c r="B59" s="656" t="s">
        <v>392</v>
      </c>
      <c r="C59" s="20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658">
        <f>SUM(C59:N59)</f>
        <v>0</v>
      </c>
    </row>
    <row r="60" spans="2:15">
      <c r="B60" s="656" t="s">
        <v>393</v>
      </c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658">
        <f>SUM(C60:N60)</f>
        <v>0</v>
      </c>
    </row>
    <row r="61" spans="2:15">
      <c r="B61" s="656" t="s">
        <v>394</v>
      </c>
      <c r="C61" s="20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</row>
    <row r="62" spans="2:15">
      <c r="B62" s="655" t="s">
        <v>538</v>
      </c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6"/>
    </row>
    <row r="63" spans="2:15">
      <c r="B63" s="656" t="s">
        <v>382</v>
      </c>
      <c r="C63" s="670">
        <f>IF(C64=0,0,C65/C64)</f>
        <v>0</v>
      </c>
      <c r="D63" s="671">
        <f t="shared" ref="D63" si="103">IF(D64=0,0,D65/D64)</f>
        <v>0</v>
      </c>
      <c r="E63" s="671">
        <f t="shared" ref="E63" si="104">IF(E64=0,0,E65/E64)</f>
        <v>0</v>
      </c>
      <c r="F63" s="671">
        <f t="shared" ref="F63" si="105">IF(F64=0,0,F65/F64)</f>
        <v>0</v>
      </c>
      <c r="G63" s="671">
        <f t="shared" ref="G63" si="106">IF(G64=0,0,G65/G64)</f>
        <v>0</v>
      </c>
      <c r="H63" s="671">
        <f t="shared" ref="H63" si="107">IF(H64=0,0,H65/H64)</f>
        <v>0</v>
      </c>
      <c r="I63" s="671">
        <f t="shared" ref="I63" si="108">IF(I64=0,0,I65/I64)</f>
        <v>0</v>
      </c>
      <c r="J63" s="671">
        <f t="shared" ref="J63" si="109">IF(J64=0,0,J65/J64)</f>
        <v>0</v>
      </c>
      <c r="K63" s="671">
        <f t="shared" ref="K63" si="110">IF(K64=0,0,K65/K64)</f>
        <v>0</v>
      </c>
      <c r="L63" s="671">
        <f t="shared" ref="L63" si="111">IF(L64=0,0,L65/L64)</f>
        <v>0</v>
      </c>
      <c r="M63" s="671">
        <f>IF(M64=0,0,M65/M64)</f>
        <v>0</v>
      </c>
      <c r="N63" s="671">
        <f t="shared" ref="N63" si="112">IF(N64=0,0,N65/N64)</f>
        <v>0</v>
      </c>
      <c r="O63" s="659">
        <f>IF(O64=0,0,+O65/O64)</f>
        <v>0</v>
      </c>
    </row>
    <row r="64" spans="2:15">
      <c r="B64" s="656" t="s">
        <v>392</v>
      </c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658">
        <f>SUM(C64:N64)</f>
        <v>0</v>
      </c>
    </row>
    <row r="65" spans="2:15" ht="13.5" thickBot="1">
      <c r="B65" s="656" t="s">
        <v>539</v>
      </c>
      <c r="C65" s="20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658">
        <f>SUM(C65:N65)</f>
        <v>0</v>
      </c>
    </row>
    <row r="66" spans="2:15">
      <c r="B66" s="664" t="s">
        <v>16</v>
      </c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8"/>
    </row>
    <row r="67" spans="2:15">
      <c r="B67" s="666" t="s">
        <v>408</v>
      </c>
      <c r="C67" s="672">
        <f>C49+C44+C39+C54+C59+C64</f>
        <v>0</v>
      </c>
      <c r="D67" s="673">
        <f t="shared" ref="D67:N67" si="113">D49+D44+D39+D54+D59+D64</f>
        <v>0</v>
      </c>
      <c r="E67" s="673">
        <f t="shared" si="113"/>
        <v>0</v>
      </c>
      <c r="F67" s="673">
        <f t="shared" si="113"/>
        <v>0</v>
      </c>
      <c r="G67" s="673">
        <f t="shared" si="113"/>
        <v>0</v>
      </c>
      <c r="H67" s="673">
        <f t="shared" si="113"/>
        <v>0</v>
      </c>
      <c r="I67" s="673">
        <f t="shared" si="113"/>
        <v>0</v>
      </c>
      <c r="J67" s="673">
        <f t="shared" si="113"/>
        <v>0</v>
      </c>
      <c r="K67" s="673">
        <f t="shared" si="113"/>
        <v>0</v>
      </c>
      <c r="L67" s="673">
        <f t="shared" si="113"/>
        <v>0</v>
      </c>
      <c r="M67" s="673">
        <f t="shared" si="113"/>
        <v>0</v>
      </c>
      <c r="N67" s="673">
        <f t="shared" si="113"/>
        <v>0</v>
      </c>
      <c r="O67" s="674">
        <f>O49+O44+O39+O54+O59+O64</f>
        <v>0</v>
      </c>
    </row>
    <row r="68" spans="2:15">
      <c r="B68" s="666" t="s">
        <v>397</v>
      </c>
      <c r="C68" s="675">
        <f>C50+C45+C40+C55+C60+C65</f>
        <v>0</v>
      </c>
      <c r="D68" s="676">
        <f t="shared" ref="D68:O68" si="114">D50+D45+D40+D55+D60+D65</f>
        <v>0</v>
      </c>
      <c r="E68" s="676">
        <f t="shared" si="114"/>
        <v>0</v>
      </c>
      <c r="F68" s="676">
        <f t="shared" si="114"/>
        <v>0</v>
      </c>
      <c r="G68" s="676">
        <f t="shared" si="114"/>
        <v>0</v>
      </c>
      <c r="H68" s="676">
        <f t="shared" si="114"/>
        <v>0</v>
      </c>
      <c r="I68" s="676">
        <f t="shared" si="114"/>
        <v>0</v>
      </c>
      <c r="J68" s="676">
        <f t="shared" si="114"/>
        <v>0</v>
      </c>
      <c r="K68" s="676">
        <f t="shared" si="114"/>
        <v>0</v>
      </c>
      <c r="L68" s="676">
        <f t="shared" si="114"/>
        <v>0</v>
      </c>
      <c r="M68" s="676">
        <f t="shared" si="114"/>
        <v>0</v>
      </c>
      <c r="N68" s="676">
        <f t="shared" si="114"/>
        <v>0</v>
      </c>
      <c r="O68" s="677">
        <f t="shared" si="114"/>
        <v>0</v>
      </c>
    </row>
    <row r="69" spans="2:15" ht="13.5" thickBot="1">
      <c r="B69" s="667" t="s">
        <v>398</v>
      </c>
      <c r="C69" s="678">
        <f>IF(C67=0,0,C68/C67)</f>
        <v>0</v>
      </c>
      <c r="D69" s="679">
        <f t="shared" ref="D69:N69" si="115">IF(D67=0,0,D68/D67)</f>
        <v>0</v>
      </c>
      <c r="E69" s="679">
        <f t="shared" si="115"/>
        <v>0</v>
      </c>
      <c r="F69" s="679">
        <f t="shared" si="115"/>
        <v>0</v>
      </c>
      <c r="G69" s="679">
        <f t="shared" si="115"/>
        <v>0</v>
      </c>
      <c r="H69" s="679">
        <f t="shared" si="115"/>
        <v>0</v>
      </c>
      <c r="I69" s="679">
        <f t="shared" si="115"/>
        <v>0</v>
      </c>
      <c r="J69" s="679">
        <f t="shared" si="115"/>
        <v>0</v>
      </c>
      <c r="K69" s="679">
        <f t="shared" si="115"/>
        <v>0</v>
      </c>
      <c r="L69" s="679">
        <f t="shared" si="115"/>
        <v>0</v>
      </c>
      <c r="M69" s="679">
        <f t="shared" si="115"/>
        <v>0</v>
      </c>
      <c r="N69" s="679">
        <f t="shared" si="115"/>
        <v>0</v>
      </c>
      <c r="O69" s="680">
        <f>IF(O67=0,0,O68/O67)</f>
        <v>0</v>
      </c>
    </row>
    <row r="70" spans="2:15" ht="13.5" thickBot="1"/>
    <row r="71" spans="2:15" ht="15.75" thickBot="1">
      <c r="B71" s="1218" t="s">
        <v>535</v>
      </c>
      <c r="C71" s="1219"/>
      <c r="D71" s="1219"/>
      <c r="E71" s="1219"/>
      <c r="F71" s="1219"/>
      <c r="G71" s="1219"/>
      <c r="H71" s="1219"/>
      <c r="I71" s="1219"/>
      <c r="J71" s="1219"/>
      <c r="K71" s="1219"/>
      <c r="L71" s="1219"/>
      <c r="M71" s="1219"/>
      <c r="N71" s="1219"/>
      <c r="O71" s="1220"/>
    </row>
    <row r="72" spans="2:15" ht="13.5" thickBot="1">
      <c r="B72" s="660"/>
      <c r="C72" s="661" t="s">
        <v>368</v>
      </c>
      <c r="D72" s="662" t="s">
        <v>369</v>
      </c>
      <c r="E72" s="662" t="s">
        <v>370</v>
      </c>
      <c r="F72" s="662" t="s">
        <v>371</v>
      </c>
      <c r="G72" s="662" t="s">
        <v>372</v>
      </c>
      <c r="H72" s="662" t="s">
        <v>373</v>
      </c>
      <c r="I72" s="662" t="s">
        <v>374</v>
      </c>
      <c r="J72" s="662" t="s">
        <v>375</v>
      </c>
      <c r="K72" s="662" t="s">
        <v>376</v>
      </c>
      <c r="L72" s="662" t="s">
        <v>377</v>
      </c>
      <c r="M72" s="662" t="s">
        <v>378</v>
      </c>
      <c r="N72" s="662" t="s">
        <v>379</v>
      </c>
      <c r="O72" s="663" t="s">
        <v>380</v>
      </c>
    </row>
    <row r="73" spans="2:15">
      <c r="B73" s="664" t="s">
        <v>381</v>
      </c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6"/>
    </row>
    <row r="74" spans="2:15">
      <c r="B74" s="656" t="s">
        <v>382</v>
      </c>
      <c r="C74" s="668">
        <f>IF(C75=0,0,C76/C75)</f>
        <v>0</v>
      </c>
      <c r="D74" s="669">
        <f t="shared" ref="D74" si="116">IF(D75=0,0,D76/D75)</f>
        <v>0</v>
      </c>
      <c r="E74" s="669">
        <f t="shared" ref="E74" si="117">IF(E75=0,0,E76/E75)</f>
        <v>0</v>
      </c>
      <c r="F74" s="669">
        <f t="shared" ref="F74" si="118">IF(F75=0,0,F76/F75)</f>
        <v>0</v>
      </c>
      <c r="G74" s="669">
        <f t="shared" ref="G74" si="119">IF(G75=0,0,G76/G75)</f>
        <v>0</v>
      </c>
      <c r="H74" s="669">
        <f t="shared" ref="H74" si="120">IF(H75=0,0,H76/H75)</f>
        <v>0</v>
      </c>
      <c r="I74" s="669">
        <f t="shared" ref="I74" si="121">IF(I75=0,0,I76/I75)</f>
        <v>0</v>
      </c>
      <c r="J74" s="669">
        <f t="shared" ref="J74" si="122">IF(J75=0,0,J76/J75)</f>
        <v>0</v>
      </c>
      <c r="K74" s="669">
        <f t="shared" ref="K74" si="123">IF(K75=0,0,K76/K75)</f>
        <v>0</v>
      </c>
      <c r="L74" s="669">
        <f t="shared" ref="L74" si="124">IF(L75=0,0,L76/L75)</f>
        <v>0</v>
      </c>
      <c r="M74" s="669">
        <f t="shared" ref="M74" si="125">IF(M75=0,0,M76/M75)</f>
        <v>0</v>
      </c>
      <c r="N74" s="669">
        <f t="shared" ref="N74" si="126">IF(N75=0,0,N76/N75)</f>
        <v>0</v>
      </c>
      <c r="O74" s="659">
        <f>IF(O75=0,0,+O76/O75)</f>
        <v>0</v>
      </c>
    </row>
    <row r="75" spans="2:15">
      <c r="B75" s="656" t="s">
        <v>392</v>
      </c>
      <c r="C75" s="20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658">
        <f>SUM(C75:N75)</f>
        <v>0</v>
      </c>
    </row>
    <row r="76" spans="2:15">
      <c r="B76" s="656" t="s">
        <v>393</v>
      </c>
      <c r="C76" s="20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658">
        <f>SUM(C76:N76)</f>
        <v>0</v>
      </c>
    </row>
    <row r="77" spans="2:15">
      <c r="B77" s="656" t="s">
        <v>394</v>
      </c>
      <c r="C77" s="20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2"/>
    </row>
    <row r="78" spans="2:15">
      <c r="B78" s="657" t="s">
        <v>395</v>
      </c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6"/>
    </row>
    <row r="79" spans="2:15">
      <c r="B79" s="656" t="s">
        <v>382</v>
      </c>
      <c r="C79" s="668">
        <f>IF(C80=0,0,C81/C80)</f>
        <v>0</v>
      </c>
      <c r="D79" s="669">
        <f t="shared" ref="D79" si="127">IF(D80=0,0,D81/D80)</f>
        <v>0</v>
      </c>
      <c r="E79" s="669">
        <f t="shared" ref="E79" si="128">IF(E80=0,0,E81/E80)</f>
        <v>0</v>
      </c>
      <c r="F79" s="669">
        <f t="shared" ref="F79" si="129">IF(F80=0,0,F81/F80)</f>
        <v>0</v>
      </c>
      <c r="G79" s="669">
        <f t="shared" ref="G79" si="130">IF(G80=0,0,G81/G80)</f>
        <v>0</v>
      </c>
      <c r="H79" s="669">
        <f t="shared" ref="H79" si="131">IF(H80=0,0,H81/H80)</f>
        <v>0</v>
      </c>
      <c r="I79" s="669">
        <f t="shared" ref="I79" si="132">IF(I80=0,0,I81/I80)</f>
        <v>0</v>
      </c>
      <c r="J79" s="669">
        <f t="shared" ref="J79" si="133">IF(J80=0,0,J81/J80)</f>
        <v>0</v>
      </c>
      <c r="K79" s="669">
        <f t="shared" ref="K79" si="134">IF(K80=0,0,K81/K80)</f>
        <v>0</v>
      </c>
      <c r="L79" s="669">
        <f t="shared" ref="L79" si="135">IF(L80=0,0,L81/L80)</f>
        <v>0</v>
      </c>
      <c r="M79" s="669">
        <f t="shared" ref="M79" si="136">IF(M80=0,0,M81/M80)</f>
        <v>0</v>
      </c>
      <c r="N79" s="669">
        <f t="shared" ref="N79" si="137">IF(N80=0,0,N81/N80)</f>
        <v>0</v>
      </c>
      <c r="O79" s="659">
        <f>IF(O80=0,0,+O81/O80)</f>
        <v>0</v>
      </c>
    </row>
    <row r="80" spans="2:15">
      <c r="B80" s="656" t="s">
        <v>392</v>
      </c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658">
        <f>SUM(C80:N80)</f>
        <v>0</v>
      </c>
    </row>
    <row r="81" spans="2:15">
      <c r="B81" s="656" t="s">
        <v>393</v>
      </c>
      <c r="C81" s="20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658">
        <f>SUM(C81:N81)</f>
        <v>0</v>
      </c>
    </row>
    <row r="82" spans="2:15">
      <c r="B82" s="656" t="s">
        <v>394</v>
      </c>
      <c r="C82" s="20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2"/>
    </row>
    <row r="83" spans="2:15">
      <c r="B83" s="657" t="s">
        <v>396</v>
      </c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6"/>
    </row>
    <row r="84" spans="2:15">
      <c r="B84" s="656" t="s">
        <v>382</v>
      </c>
      <c r="C84" s="668">
        <f>IF(C85=0,0,C86/C85)</f>
        <v>0</v>
      </c>
      <c r="D84" s="669">
        <f t="shared" ref="D84" si="138">IF(D85=0,0,D86/D85)</f>
        <v>0</v>
      </c>
      <c r="E84" s="669">
        <f t="shared" ref="E84" si="139">IF(E85=0,0,E86/E85)</f>
        <v>0</v>
      </c>
      <c r="F84" s="669">
        <f t="shared" ref="F84" si="140">IF(F85=0,0,F86/F85)</f>
        <v>0</v>
      </c>
      <c r="G84" s="669">
        <f t="shared" ref="G84" si="141">IF(G85=0,0,G86/G85)</f>
        <v>0</v>
      </c>
      <c r="H84" s="669">
        <f t="shared" ref="H84" si="142">IF(H85=0,0,H86/H85)</f>
        <v>0</v>
      </c>
      <c r="I84" s="669">
        <f t="shared" ref="I84" si="143">IF(I85=0,0,I86/I85)</f>
        <v>0</v>
      </c>
      <c r="J84" s="669">
        <f t="shared" ref="J84" si="144">IF(J85=0,0,J86/J85)</f>
        <v>0</v>
      </c>
      <c r="K84" s="669">
        <f t="shared" ref="K84" si="145">IF(K85=0,0,K86/K85)</f>
        <v>0</v>
      </c>
      <c r="L84" s="669">
        <f t="shared" ref="L84" si="146">IF(L85=0,0,L86/L85)</f>
        <v>0</v>
      </c>
      <c r="M84" s="669">
        <f t="shared" ref="M84" si="147">IF(M85=0,0,M86/M85)</f>
        <v>0</v>
      </c>
      <c r="N84" s="669">
        <f t="shared" ref="N84" si="148">IF(N85=0,0,N86/N85)</f>
        <v>0</v>
      </c>
      <c r="O84" s="659">
        <f>IF(O85=0,0,+O86/O85)</f>
        <v>0</v>
      </c>
    </row>
    <row r="85" spans="2:15">
      <c r="B85" s="656" t="s">
        <v>392</v>
      </c>
      <c r="C85" s="20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658">
        <f>SUM(C85:N85)</f>
        <v>0</v>
      </c>
    </row>
    <row r="86" spans="2:15">
      <c r="B86" s="656" t="s">
        <v>393</v>
      </c>
      <c r="C86" s="20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658">
        <f>SUM(C86:N86)</f>
        <v>0</v>
      </c>
    </row>
    <row r="87" spans="2:15">
      <c r="B87" s="656" t="s">
        <v>394</v>
      </c>
      <c r="C87" s="20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2"/>
    </row>
    <row r="88" spans="2:15">
      <c r="B88" s="655" t="s">
        <v>24</v>
      </c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6"/>
    </row>
    <row r="89" spans="2:15">
      <c r="B89" s="656" t="s">
        <v>382</v>
      </c>
      <c r="C89" s="670">
        <f>IF(C90=0,0,C91/C90)</f>
        <v>0</v>
      </c>
      <c r="D89" s="671">
        <f t="shared" ref="D89" si="149">IF(D90=0,0,D91/D90)</f>
        <v>0</v>
      </c>
      <c r="E89" s="671">
        <f t="shared" ref="E89" si="150">IF(E90=0,0,E91/E90)</f>
        <v>0</v>
      </c>
      <c r="F89" s="671">
        <f t="shared" ref="F89" si="151">IF(F90=0,0,F91/F90)</f>
        <v>0</v>
      </c>
      <c r="G89" s="671">
        <f t="shared" ref="G89" si="152">IF(G90=0,0,G91/G90)</f>
        <v>0</v>
      </c>
      <c r="H89" s="671">
        <f t="shared" ref="H89" si="153">IF(H90=0,0,H91/H90)</f>
        <v>0</v>
      </c>
      <c r="I89" s="671">
        <f t="shared" ref="I89" si="154">IF(I90=0,0,I91/I90)</f>
        <v>0</v>
      </c>
      <c r="J89" s="671">
        <f t="shared" ref="J89" si="155">IF(J90=0,0,J91/J90)</f>
        <v>0</v>
      </c>
      <c r="K89" s="671">
        <f t="shared" ref="K89" si="156">IF(K90=0,0,K91/K90)</f>
        <v>0</v>
      </c>
      <c r="L89" s="671">
        <f t="shared" ref="L89" si="157">IF(L90=0,0,L91/L90)</f>
        <v>0</v>
      </c>
      <c r="M89" s="671">
        <f t="shared" ref="M89" si="158">IF(M90=0,0,M91/M90)</f>
        <v>0</v>
      </c>
      <c r="N89" s="671">
        <f t="shared" ref="N89" si="159">IF(N90=0,0,N91/N90)</f>
        <v>0</v>
      </c>
      <c r="O89" s="659">
        <f>IF(O90=0,0,+O91/O90)</f>
        <v>0</v>
      </c>
    </row>
    <row r="90" spans="2:15">
      <c r="B90" s="656" t="s">
        <v>392</v>
      </c>
      <c r="C90" s="20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658">
        <f>SUM(C90:N90)</f>
        <v>0</v>
      </c>
    </row>
    <row r="91" spans="2:15">
      <c r="B91" s="656" t="s">
        <v>393</v>
      </c>
      <c r="C91" s="20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658">
        <f>SUM(C91:N91)</f>
        <v>0</v>
      </c>
    </row>
    <row r="92" spans="2:15">
      <c r="B92" s="656" t="s">
        <v>394</v>
      </c>
      <c r="C92" s="20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</row>
    <row r="93" spans="2:15">
      <c r="B93" s="665" t="s">
        <v>537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6"/>
    </row>
    <row r="94" spans="2:15">
      <c r="B94" s="656" t="s">
        <v>382</v>
      </c>
      <c r="C94" s="670">
        <f>IF(C95=0,0,C96/C95)</f>
        <v>0</v>
      </c>
      <c r="D94" s="671">
        <f t="shared" ref="D94" si="160">IF(D95=0,0,D96/D95)</f>
        <v>0</v>
      </c>
      <c r="E94" s="671">
        <f t="shared" ref="E94" si="161">IF(E95=0,0,E96/E95)</f>
        <v>0</v>
      </c>
      <c r="F94" s="671">
        <f t="shared" ref="F94" si="162">IF(F95=0,0,F96/F95)</f>
        <v>0</v>
      </c>
      <c r="G94" s="671">
        <f t="shared" ref="G94" si="163">IF(G95=0,0,G96/G95)</f>
        <v>0</v>
      </c>
      <c r="H94" s="671">
        <f t="shared" ref="H94" si="164">IF(H95=0,0,H96/H95)</f>
        <v>0</v>
      </c>
      <c r="I94" s="671">
        <f t="shared" ref="I94" si="165">IF(I95=0,0,I96/I95)</f>
        <v>0</v>
      </c>
      <c r="J94" s="671">
        <f t="shared" ref="J94" si="166">IF(J95=0,0,J96/J95)</f>
        <v>0</v>
      </c>
      <c r="K94" s="671">
        <f t="shared" ref="K94" si="167">IF(K95=0,0,K96/K95)</f>
        <v>0</v>
      </c>
      <c r="L94" s="671">
        <f t="shared" ref="L94" si="168">IF(L95=0,0,L96/L95)</f>
        <v>0</v>
      </c>
      <c r="M94" s="671">
        <f t="shared" ref="M94" si="169">IF(M95=0,0,M96/M95)</f>
        <v>0</v>
      </c>
      <c r="N94" s="671">
        <f t="shared" ref="N94" si="170">IF(N95=0,0,N96/N95)</f>
        <v>0</v>
      </c>
      <c r="O94" s="659">
        <f>IF(O95=0,0,+O96/O95)</f>
        <v>0</v>
      </c>
    </row>
    <row r="95" spans="2:15">
      <c r="B95" s="656" t="s">
        <v>392</v>
      </c>
      <c r="C95" s="20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658">
        <f>SUM(C95:N95)</f>
        <v>0</v>
      </c>
    </row>
    <row r="96" spans="2:15">
      <c r="B96" s="656" t="s">
        <v>393</v>
      </c>
      <c r="C96" s="20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658">
        <f>SUM(C96:N96)</f>
        <v>0</v>
      </c>
    </row>
    <row r="97" spans="2:15">
      <c r="B97" s="656" t="s">
        <v>394</v>
      </c>
      <c r="C97" s="20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</row>
    <row r="98" spans="2:15">
      <c r="B98" s="655" t="s">
        <v>538</v>
      </c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6"/>
    </row>
    <row r="99" spans="2:15">
      <c r="B99" s="656" t="s">
        <v>382</v>
      </c>
      <c r="C99" s="670">
        <f>IF(C100=0,0,C101/C100)</f>
        <v>0</v>
      </c>
      <c r="D99" s="671">
        <f t="shared" ref="D99" si="171">IF(D100=0,0,D101/D100)</f>
        <v>0</v>
      </c>
      <c r="E99" s="671">
        <f t="shared" ref="E99" si="172">IF(E100=0,0,E101/E100)</f>
        <v>0</v>
      </c>
      <c r="F99" s="671">
        <f t="shared" ref="F99" si="173">IF(F100=0,0,F101/F100)</f>
        <v>0</v>
      </c>
      <c r="G99" s="671">
        <f t="shared" ref="G99" si="174">IF(G100=0,0,G101/G100)</f>
        <v>0</v>
      </c>
      <c r="H99" s="671">
        <f t="shared" ref="H99" si="175">IF(H100=0,0,H101/H100)</f>
        <v>0</v>
      </c>
      <c r="I99" s="671">
        <f t="shared" ref="I99" si="176">IF(I100=0,0,I101/I100)</f>
        <v>0</v>
      </c>
      <c r="J99" s="671">
        <f t="shared" ref="J99" si="177">IF(J100=0,0,J101/J100)</f>
        <v>0</v>
      </c>
      <c r="K99" s="671">
        <f t="shared" ref="K99" si="178">IF(K100=0,0,K101/K100)</f>
        <v>0</v>
      </c>
      <c r="L99" s="671">
        <f t="shared" ref="L99" si="179">IF(L100=0,0,L101/L100)</f>
        <v>0</v>
      </c>
      <c r="M99" s="671">
        <f>IF(M100=0,0,M101/M100)</f>
        <v>0</v>
      </c>
      <c r="N99" s="671">
        <f t="shared" ref="N99" si="180">IF(N100=0,0,N101/N100)</f>
        <v>0</v>
      </c>
      <c r="O99" s="659">
        <f>IF(O100=0,0,+O101/O100)</f>
        <v>0</v>
      </c>
    </row>
    <row r="100" spans="2:15">
      <c r="B100" s="656" t="s">
        <v>392</v>
      </c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658">
        <f>SUM(C100:N100)</f>
        <v>0</v>
      </c>
    </row>
    <row r="101" spans="2:15" ht="13.5" thickBot="1">
      <c r="B101" s="656" t="s">
        <v>539</v>
      </c>
      <c r="C101" s="20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658">
        <f>SUM(C101:N101)</f>
        <v>0</v>
      </c>
    </row>
    <row r="102" spans="2:15">
      <c r="B102" s="664" t="s">
        <v>16</v>
      </c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8"/>
    </row>
    <row r="103" spans="2:15">
      <c r="B103" s="666" t="s">
        <v>408</v>
      </c>
      <c r="C103" s="672">
        <f>C85+C80+C75+C90+C95+C100</f>
        <v>0</v>
      </c>
      <c r="D103" s="673">
        <f t="shared" ref="D103:N103" si="181">D85+D80+D75+D90+D95+D100</f>
        <v>0</v>
      </c>
      <c r="E103" s="673">
        <f t="shared" si="181"/>
        <v>0</v>
      </c>
      <c r="F103" s="673">
        <f t="shared" si="181"/>
        <v>0</v>
      </c>
      <c r="G103" s="673">
        <f t="shared" si="181"/>
        <v>0</v>
      </c>
      <c r="H103" s="673">
        <f t="shared" si="181"/>
        <v>0</v>
      </c>
      <c r="I103" s="673">
        <f t="shared" si="181"/>
        <v>0</v>
      </c>
      <c r="J103" s="673">
        <f t="shared" si="181"/>
        <v>0</v>
      </c>
      <c r="K103" s="673">
        <f t="shared" si="181"/>
        <v>0</v>
      </c>
      <c r="L103" s="673">
        <f t="shared" si="181"/>
        <v>0</v>
      </c>
      <c r="M103" s="673">
        <f t="shared" si="181"/>
        <v>0</v>
      </c>
      <c r="N103" s="673">
        <f t="shared" si="181"/>
        <v>0</v>
      </c>
      <c r="O103" s="674">
        <f>O85+O80+O75+O90+O95+O100</f>
        <v>0</v>
      </c>
    </row>
    <row r="104" spans="2:15">
      <c r="B104" s="666" t="s">
        <v>397</v>
      </c>
      <c r="C104" s="675">
        <f>C86+C81+C76+C91+C96+C101</f>
        <v>0</v>
      </c>
      <c r="D104" s="676">
        <f t="shared" ref="D104:O104" si="182">D86+D81+D76+D91+D96+D101</f>
        <v>0</v>
      </c>
      <c r="E104" s="676">
        <f t="shared" si="182"/>
        <v>0</v>
      </c>
      <c r="F104" s="676">
        <f t="shared" si="182"/>
        <v>0</v>
      </c>
      <c r="G104" s="676">
        <f t="shared" si="182"/>
        <v>0</v>
      </c>
      <c r="H104" s="676">
        <f t="shared" si="182"/>
        <v>0</v>
      </c>
      <c r="I104" s="676">
        <f t="shared" si="182"/>
        <v>0</v>
      </c>
      <c r="J104" s="676">
        <f t="shared" si="182"/>
        <v>0</v>
      </c>
      <c r="K104" s="676">
        <f t="shared" si="182"/>
        <v>0</v>
      </c>
      <c r="L104" s="676">
        <f t="shared" si="182"/>
        <v>0</v>
      </c>
      <c r="M104" s="676">
        <f t="shared" si="182"/>
        <v>0</v>
      </c>
      <c r="N104" s="676">
        <f t="shared" si="182"/>
        <v>0</v>
      </c>
      <c r="O104" s="677">
        <f t="shared" si="182"/>
        <v>0</v>
      </c>
    </row>
    <row r="105" spans="2:15" ht="13.5" thickBot="1">
      <c r="B105" s="667" t="s">
        <v>398</v>
      </c>
      <c r="C105" s="678">
        <f>IF(C103=0,0,C104/C103)</f>
        <v>0</v>
      </c>
      <c r="D105" s="679">
        <f t="shared" ref="D105:N105" si="183">IF(D103=0,0,D104/D103)</f>
        <v>0</v>
      </c>
      <c r="E105" s="679">
        <f t="shared" si="183"/>
        <v>0</v>
      </c>
      <c r="F105" s="679">
        <f t="shared" si="183"/>
        <v>0</v>
      </c>
      <c r="G105" s="679">
        <f t="shared" si="183"/>
        <v>0</v>
      </c>
      <c r="H105" s="679">
        <f t="shared" si="183"/>
        <v>0</v>
      </c>
      <c r="I105" s="679">
        <f t="shared" si="183"/>
        <v>0</v>
      </c>
      <c r="J105" s="679">
        <f t="shared" si="183"/>
        <v>0</v>
      </c>
      <c r="K105" s="679">
        <f t="shared" si="183"/>
        <v>0</v>
      </c>
      <c r="L105" s="679">
        <f t="shared" si="183"/>
        <v>0</v>
      </c>
      <c r="M105" s="679">
        <f t="shared" si="183"/>
        <v>0</v>
      </c>
      <c r="N105" s="679">
        <f t="shared" si="183"/>
        <v>0</v>
      </c>
      <c r="O105" s="680">
        <f>IF(O103=0,0,O104/O103)</f>
        <v>0</v>
      </c>
    </row>
    <row r="106" spans="2:15" ht="13.5" thickBot="1"/>
    <row r="107" spans="2:15" ht="15.75" thickBot="1">
      <c r="B107" s="1218" t="s">
        <v>589</v>
      </c>
      <c r="C107" s="1219"/>
      <c r="D107" s="1219"/>
      <c r="E107" s="1219"/>
      <c r="F107" s="1219"/>
      <c r="G107" s="1219"/>
      <c r="H107" s="1219"/>
      <c r="I107" s="1219"/>
      <c r="J107" s="1219"/>
      <c r="K107" s="1219"/>
      <c r="L107" s="1219"/>
      <c r="M107" s="1219"/>
      <c r="N107" s="1219"/>
      <c r="O107" s="1220"/>
    </row>
    <row r="108" spans="2:15" ht="13.5" thickBot="1">
      <c r="B108" s="660"/>
      <c r="C108" s="661" t="s">
        <v>368</v>
      </c>
      <c r="D108" s="662" t="s">
        <v>369</v>
      </c>
      <c r="E108" s="662" t="s">
        <v>370</v>
      </c>
      <c r="F108" s="662" t="s">
        <v>371</v>
      </c>
      <c r="G108" s="662" t="s">
        <v>372</v>
      </c>
      <c r="H108" s="662" t="s">
        <v>373</v>
      </c>
      <c r="I108" s="662" t="s">
        <v>374</v>
      </c>
      <c r="J108" s="662" t="s">
        <v>375</v>
      </c>
      <c r="K108" s="662" t="s">
        <v>376</v>
      </c>
      <c r="L108" s="662" t="s">
        <v>377</v>
      </c>
      <c r="M108" s="662" t="s">
        <v>378</v>
      </c>
      <c r="N108" s="662" t="s">
        <v>379</v>
      </c>
      <c r="O108" s="663" t="s">
        <v>380</v>
      </c>
    </row>
    <row r="109" spans="2:15">
      <c r="B109" s="664" t="s">
        <v>381</v>
      </c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6"/>
    </row>
    <row r="110" spans="2:15">
      <c r="B110" s="656" t="s">
        <v>382</v>
      </c>
      <c r="C110" s="668">
        <f>IF(C111=0,0,C112/C111)</f>
        <v>0</v>
      </c>
      <c r="D110" s="669">
        <f t="shared" ref="D110" si="184">IF(D111=0,0,D112/D111)</f>
        <v>0</v>
      </c>
      <c r="E110" s="669">
        <f t="shared" ref="E110" si="185">IF(E111=0,0,E112/E111)</f>
        <v>0</v>
      </c>
      <c r="F110" s="669">
        <f t="shared" ref="F110" si="186">IF(F111=0,0,F112/F111)</f>
        <v>0</v>
      </c>
      <c r="G110" s="669">
        <f t="shared" ref="G110" si="187">IF(G111=0,0,G112/G111)</f>
        <v>0</v>
      </c>
      <c r="H110" s="669">
        <f t="shared" ref="H110" si="188">IF(H111=0,0,H112/H111)</f>
        <v>0</v>
      </c>
      <c r="I110" s="669">
        <f t="shared" ref="I110" si="189">IF(I111=0,0,I112/I111)</f>
        <v>0</v>
      </c>
      <c r="J110" s="669">
        <f t="shared" ref="J110" si="190">IF(J111=0,0,J112/J111)</f>
        <v>0</v>
      </c>
      <c r="K110" s="669">
        <f t="shared" ref="K110" si="191">IF(K111=0,0,K112/K111)</f>
        <v>0</v>
      </c>
      <c r="L110" s="669">
        <f t="shared" ref="L110" si="192">IF(L111=0,0,L112/L111)</f>
        <v>0</v>
      </c>
      <c r="M110" s="669">
        <f t="shared" ref="M110" si="193">IF(M111=0,0,M112/M111)</f>
        <v>0</v>
      </c>
      <c r="N110" s="669">
        <f t="shared" ref="N110" si="194">IF(N111=0,0,N112/N111)</f>
        <v>0</v>
      </c>
      <c r="O110" s="659">
        <f>IF(O111=0,0,+O112/O111)</f>
        <v>0</v>
      </c>
    </row>
    <row r="111" spans="2:15">
      <c r="B111" s="656" t="s">
        <v>392</v>
      </c>
      <c r="C111" s="20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658">
        <f>SUM(C111:N111)</f>
        <v>0</v>
      </c>
    </row>
    <row r="112" spans="2:15">
      <c r="B112" s="656" t="s">
        <v>393</v>
      </c>
      <c r="C112" s="20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658">
        <f>SUM(C112:N112)</f>
        <v>0</v>
      </c>
    </row>
    <row r="113" spans="2:15">
      <c r="B113" s="656" t="s">
        <v>394</v>
      </c>
      <c r="C113" s="20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2"/>
    </row>
    <row r="114" spans="2:15">
      <c r="B114" s="657" t="s">
        <v>395</v>
      </c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6"/>
    </row>
    <row r="115" spans="2:15">
      <c r="B115" s="656" t="s">
        <v>382</v>
      </c>
      <c r="C115" s="668">
        <f>IF(C116=0,0,C117/C116)</f>
        <v>0</v>
      </c>
      <c r="D115" s="669">
        <f t="shared" ref="D115" si="195">IF(D116=0,0,D117/D116)</f>
        <v>0</v>
      </c>
      <c r="E115" s="669">
        <f t="shared" ref="E115" si="196">IF(E116=0,0,E117/E116)</f>
        <v>0</v>
      </c>
      <c r="F115" s="669">
        <f t="shared" ref="F115" si="197">IF(F116=0,0,F117/F116)</f>
        <v>0</v>
      </c>
      <c r="G115" s="669">
        <f t="shared" ref="G115" si="198">IF(G116=0,0,G117/G116)</f>
        <v>0</v>
      </c>
      <c r="H115" s="669">
        <f t="shared" ref="H115" si="199">IF(H116=0,0,H117/H116)</f>
        <v>0</v>
      </c>
      <c r="I115" s="669">
        <f t="shared" ref="I115" si="200">IF(I116=0,0,I117/I116)</f>
        <v>0</v>
      </c>
      <c r="J115" s="669">
        <f t="shared" ref="J115" si="201">IF(J116=0,0,J117/J116)</f>
        <v>0</v>
      </c>
      <c r="K115" s="669">
        <f t="shared" ref="K115" si="202">IF(K116=0,0,K117/K116)</f>
        <v>0</v>
      </c>
      <c r="L115" s="669">
        <f t="shared" ref="L115" si="203">IF(L116=0,0,L117/L116)</f>
        <v>0</v>
      </c>
      <c r="M115" s="669">
        <f t="shared" ref="M115" si="204">IF(M116=0,0,M117/M116)</f>
        <v>0</v>
      </c>
      <c r="N115" s="669">
        <f t="shared" ref="N115" si="205">IF(N116=0,0,N117/N116)</f>
        <v>0</v>
      </c>
      <c r="O115" s="659">
        <f>IF(O116=0,0,+O117/O116)</f>
        <v>0</v>
      </c>
    </row>
    <row r="116" spans="2:15">
      <c r="B116" s="656" t="s">
        <v>392</v>
      </c>
      <c r="C116" s="20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658">
        <f>SUM(C116:N116)</f>
        <v>0</v>
      </c>
    </row>
    <row r="117" spans="2:15">
      <c r="B117" s="656" t="s">
        <v>393</v>
      </c>
      <c r="C117" s="20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658">
        <f>SUM(C117:N117)</f>
        <v>0</v>
      </c>
    </row>
    <row r="118" spans="2:15">
      <c r="B118" s="656" t="s">
        <v>394</v>
      </c>
      <c r="C118" s="20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2"/>
    </row>
    <row r="119" spans="2:15">
      <c r="B119" s="657" t="s">
        <v>396</v>
      </c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6"/>
    </row>
    <row r="120" spans="2:15">
      <c r="B120" s="656" t="s">
        <v>382</v>
      </c>
      <c r="C120" s="668">
        <f>IF(C121=0,0,C122/C121)</f>
        <v>0</v>
      </c>
      <c r="D120" s="669">
        <f t="shared" ref="D120" si="206">IF(D121=0,0,D122/D121)</f>
        <v>0</v>
      </c>
      <c r="E120" s="669">
        <f t="shared" ref="E120" si="207">IF(E121=0,0,E122/E121)</f>
        <v>0</v>
      </c>
      <c r="F120" s="669">
        <f t="shared" ref="F120" si="208">IF(F121=0,0,F122/F121)</f>
        <v>0</v>
      </c>
      <c r="G120" s="669">
        <f t="shared" ref="G120" si="209">IF(G121=0,0,G122/G121)</f>
        <v>0</v>
      </c>
      <c r="H120" s="669">
        <f t="shared" ref="H120" si="210">IF(H121=0,0,H122/H121)</f>
        <v>0</v>
      </c>
      <c r="I120" s="669">
        <f t="shared" ref="I120" si="211">IF(I121=0,0,I122/I121)</f>
        <v>0</v>
      </c>
      <c r="J120" s="669">
        <f t="shared" ref="J120" si="212">IF(J121=0,0,J122/J121)</f>
        <v>0</v>
      </c>
      <c r="K120" s="669">
        <f t="shared" ref="K120" si="213">IF(K121=0,0,K122/K121)</f>
        <v>0</v>
      </c>
      <c r="L120" s="669">
        <f t="shared" ref="L120" si="214">IF(L121=0,0,L122/L121)</f>
        <v>0</v>
      </c>
      <c r="M120" s="669">
        <f t="shared" ref="M120" si="215">IF(M121=0,0,M122/M121)</f>
        <v>0</v>
      </c>
      <c r="N120" s="669">
        <f t="shared" ref="N120" si="216">IF(N121=0,0,N122/N121)</f>
        <v>0</v>
      </c>
      <c r="O120" s="659">
        <f>IF(O121=0,0,+O122/O121)</f>
        <v>0</v>
      </c>
    </row>
    <row r="121" spans="2:15">
      <c r="B121" s="656" t="s">
        <v>392</v>
      </c>
      <c r="C121" s="20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658">
        <f>SUM(C121:N121)</f>
        <v>0</v>
      </c>
    </row>
    <row r="122" spans="2:15">
      <c r="B122" s="656" t="s">
        <v>393</v>
      </c>
      <c r="C122" s="20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658">
        <f>SUM(C122:N122)</f>
        <v>0</v>
      </c>
    </row>
    <row r="123" spans="2:15">
      <c r="B123" s="656" t="s">
        <v>394</v>
      </c>
      <c r="C123" s="20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2"/>
    </row>
    <row r="124" spans="2:15">
      <c r="B124" s="655" t="s">
        <v>24</v>
      </c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6"/>
    </row>
    <row r="125" spans="2:15">
      <c r="B125" s="656" t="s">
        <v>382</v>
      </c>
      <c r="C125" s="670">
        <f>IF(C126=0,0,C127/C126)</f>
        <v>0</v>
      </c>
      <c r="D125" s="671">
        <f t="shared" ref="D125" si="217">IF(D126=0,0,D127/D126)</f>
        <v>0</v>
      </c>
      <c r="E125" s="671">
        <f t="shared" ref="E125" si="218">IF(E126=0,0,E127/E126)</f>
        <v>0</v>
      </c>
      <c r="F125" s="671">
        <f t="shared" ref="F125" si="219">IF(F126=0,0,F127/F126)</f>
        <v>0</v>
      </c>
      <c r="G125" s="671">
        <f t="shared" ref="G125" si="220">IF(G126=0,0,G127/G126)</f>
        <v>0</v>
      </c>
      <c r="H125" s="671">
        <f t="shared" ref="H125" si="221">IF(H126=0,0,H127/H126)</f>
        <v>0</v>
      </c>
      <c r="I125" s="671">
        <f t="shared" ref="I125" si="222">IF(I126=0,0,I127/I126)</f>
        <v>0</v>
      </c>
      <c r="J125" s="671">
        <f t="shared" ref="J125" si="223">IF(J126=0,0,J127/J126)</f>
        <v>0</v>
      </c>
      <c r="K125" s="671">
        <f t="shared" ref="K125" si="224">IF(K126=0,0,K127/K126)</f>
        <v>0</v>
      </c>
      <c r="L125" s="671">
        <f t="shared" ref="L125" si="225">IF(L126=0,0,L127/L126)</f>
        <v>0</v>
      </c>
      <c r="M125" s="671">
        <f t="shared" ref="M125" si="226">IF(M126=0,0,M127/M126)</f>
        <v>0</v>
      </c>
      <c r="N125" s="671">
        <f t="shared" ref="N125" si="227">IF(N126=0,0,N127/N126)</f>
        <v>0</v>
      </c>
      <c r="O125" s="659">
        <f>IF(O126=0,0,+O127/O126)</f>
        <v>0</v>
      </c>
    </row>
    <row r="126" spans="2:15">
      <c r="B126" s="656" t="s">
        <v>392</v>
      </c>
      <c r="C126" s="20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658">
        <f>SUM(C126:N126)</f>
        <v>0</v>
      </c>
    </row>
    <row r="127" spans="2:15">
      <c r="B127" s="656" t="s">
        <v>393</v>
      </c>
      <c r="C127" s="20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658">
        <f>SUM(C127:N127)</f>
        <v>0</v>
      </c>
    </row>
    <row r="128" spans="2:15">
      <c r="B128" s="656" t="s">
        <v>394</v>
      </c>
      <c r="C128" s="20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</row>
    <row r="129" spans="2:15">
      <c r="B129" s="665" t="s">
        <v>537</v>
      </c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6"/>
    </row>
    <row r="130" spans="2:15">
      <c r="B130" s="656" t="s">
        <v>382</v>
      </c>
      <c r="C130" s="670">
        <f>IF(C131=0,0,C132/C131)</f>
        <v>0</v>
      </c>
      <c r="D130" s="671">
        <f t="shared" ref="D130" si="228">IF(D131=0,0,D132/D131)</f>
        <v>0</v>
      </c>
      <c r="E130" s="671">
        <f t="shared" ref="E130" si="229">IF(E131=0,0,E132/E131)</f>
        <v>0</v>
      </c>
      <c r="F130" s="671">
        <f t="shared" ref="F130" si="230">IF(F131=0,0,F132/F131)</f>
        <v>0</v>
      </c>
      <c r="G130" s="671">
        <f t="shared" ref="G130" si="231">IF(G131=0,0,G132/G131)</f>
        <v>0</v>
      </c>
      <c r="H130" s="671">
        <f t="shared" ref="H130" si="232">IF(H131=0,0,H132/H131)</f>
        <v>0</v>
      </c>
      <c r="I130" s="671">
        <f t="shared" ref="I130" si="233">IF(I131=0,0,I132/I131)</f>
        <v>0</v>
      </c>
      <c r="J130" s="671">
        <f t="shared" ref="J130" si="234">IF(J131=0,0,J132/J131)</f>
        <v>0</v>
      </c>
      <c r="K130" s="671">
        <f t="shared" ref="K130" si="235">IF(K131=0,0,K132/K131)</f>
        <v>0</v>
      </c>
      <c r="L130" s="671">
        <f t="shared" ref="L130" si="236">IF(L131=0,0,L132/L131)</f>
        <v>0</v>
      </c>
      <c r="M130" s="671">
        <f t="shared" ref="M130" si="237">IF(M131=0,0,M132/M131)</f>
        <v>0</v>
      </c>
      <c r="N130" s="671">
        <f t="shared" ref="N130" si="238">IF(N131=0,0,N132/N131)</f>
        <v>0</v>
      </c>
      <c r="O130" s="659">
        <f>IF(O131=0,0,+O132/O131)</f>
        <v>0</v>
      </c>
    </row>
    <row r="131" spans="2:15">
      <c r="B131" s="656" t="s">
        <v>392</v>
      </c>
      <c r="C131" s="20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658">
        <f>SUM(C131:N131)</f>
        <v>0</v>
      </c>
    </row>
    <row r="132" spans="2:15">
      <c r="B132" s="656" t="s">
        <v>393</v>
      </c>
      <c r="C132" s="20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658">
        <f>SUM(C132:N132)</f>
        <v>0</v>
      </c>
    </row>
    <row r="133" spans="2:15">
      <c r="B133" s="656" t="s">
        <v>394</v>
      </c>
      <c r="C133" s="20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</row>
    <row r="134" spans="2:15">
      <c r="B134" s="655" t="s">
        <v>538</v>
      </c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6"/>
    </row>
    <row r="135" spans="2:15">
      <c r="B135" s="656" t="s">
        <v>382</v>
      </c>
      <c r="C135" s="670">
        <f>IF(C136=0,0,C137/C136)</f>
        <v>0</v>
      </c>
      <c r="D135" s="671">
        <f t="shared" ref="D135" si="239">IF(D136=0,0,D137/D136)</f>
        <v>0</v>
      </c>
      <c r="E135" s="671">
        <f t="shared" ref="E135" si="240">IF(E136=0,0,E137/E136)</f>
        <v>0</v>
      </c>
      <c r="F135" s="671">
        <f t="shared" ref="F135" si="241">IF(F136=0,0,F137/F136)</f>
        <v>0</v>
      </c>
      <c r="G135" s="671">
        <f t="shared" ref="G135" si="242">IF(G136=0,0,G137/G136)</f>
        <v>0</v>
      </c>
      <c r="H135" s="671">
        <f t="shared" ref="H135" si="243">IF(H136=0,0,H137/H136)</f>
        <v>0</v>
      </c>
      <c r="I135" s="671">
        <f t="shared" ref="I135" si="244">IF(I136=0,0,I137/I136)</f>
        <v>0</v>
      </c>
      <c r="J135" s="671">
        <f t="shared" ref="J135" si="245">IF(J136=0,0,J137/J136)</f>
        <v>0</v>
      </c>
      <c r="K135" s="671">
        <f t="shared" ref="K135" si="246">IF(K136=0,0,K137/K136)</f>
        <v>0</v>
      </c>
      <c r="L135" s="671">
        <f t="shared" ref="L135" si="247">IF(L136=0,0,L137/L136)</f>
        <v>0</v>
      </c>
      <c r="M135" s="671">
        <f>IF(M136=0,0,M137/M136)</f>
        <v>0</v>
      </c>
      <c r="N135" s="671">
        <f t="shared" ref="N135" si="248">IF(N136=0,0,N137/N136)</f>
        <v>0</v>
      </c>
      <c r="O135" s="659">
        <f>IF(O136=0,0,+O137/O136)</f>
        <v>0</v>
      </c>
    </row>
    <row r="136" spans="2:15">
      <c r="B136" s="656" t="s">
        <v>392</v>
      </c>
      <c r="C136" s="20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658">
        <f>SUM(C136:N136)</f>
        <v>0</v>
      </c>
    </row>
    <row r="137" spans="2:15" ht="13.5" thickBot="1">
      <c r="B137" s="656" t="s">
        <v>539</v>
      </c>
      <c r="C137" s="20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658">
        <f>SUM(C137:N137)</f>
        <v>0</v>
      </c>
    </row>
    <row r="138" spans="2:15">
      <c r="B138" s="664" t="s">
        <v>16</v>
      </c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8"/>
    </row>
    <row r="139" spans="2:15">
      <c r="B139" s="666" t="s">
        <v>408</v>
      </c>
      <c r="C139" s="672">
        <f>C121+C116+C111+C126+C131+C136</f>
        <v>0</v>
      </c>
      <c r="D139" s="673">
        <f t="shared" ref="D139:N139" si="249">D121+D116+D111+D126+D131+D136</f>
        <v>0</v>
      </c>
      <c r="E139" s="673">
        <f t="shared" si="249"/>
        <v>0</v>
      </c>
      <c r="F139" s="673">
        <f t="shared" si="249"/>
        <v>0</v>
      </c>
      <c r="G139" s="673">
        <f t="shared" si="249"/>
        <v>0</v>
      </c>
      <c r="H139" s="673">
        <f t="shared" si="249"/>
        <v>0</v>
      </c>
      <c r="I139" s="673">
        <f t="shared" si="249"/>
        <v>0</v>
      </c>
      <c r="J139" s="673">
        <f t="shared" si="249"/>
        <v>0</v>
      </c>
      <c r="K139" s="673">
        <f t="shared" si="249"/>
        <v>0</v>
      </c>
      <c r="L139" s="673">
        <f t="shared" si="249"/>
        <v>0</v>
      </c>
      <c r="M139" s="673">
        <f t="shared" si="249"/>
        <v>0</v>
      </c>
      <c r="N139" s="673">
        <f t="shared" si="249"/>
        <v>0</v>
      </c>
      <c r="O139" s="674">
        <f>O121+O116+O111+O126+O131+O136</f>
        <v>0</v>
      </c>
    </row>
    <row r="140" spans="2:15">
      <c r="B140" s="666" t="s">
        <v>397</v>
      </c>
      <c r="C140" s="675">
        <f>C122+C117+C112+C127+C132+C137</f>
        <v>0</v>
      </c>
      <c r="D140" s="676">
        <f t="shared" ref="D140:O140" si="250">D122+D117+D112+D127+D132+D137</f>
        <v>0</v>
      </c>
      <c r="E140" s="676">
        <f t="shared" si="250"/>
        <v>0</v>
      </c>
      <c r="F140" s="676">
        <f t="shared" si="250"/>
        <v>0</v>
      </c>
      <c r="G140" s="676">
        <f t="shared" si="250"/>
        <v>0</v>
      </c>
      <c r="H140" s="676">
        <f t="shared" si="250"/>
        <v>0</v>
      </c>
      <c r="I140" s="676">
        <f t="shared" si="250"/>
        <v>0</v>
      </c>
      <c r="J140" s="676">
        <f t="shared" si="250"/>
        <v>0</v>
      </c>
      <c r="K140" s="676">
        <f t="shared" si="250"/>
        <v>0</v>
      </c>
      <c r="L140" s="676">
        <f t="shared" si="250"/>
        <v>0</v>
      </c>
      <c r="M140" s="676">
        <f t="shared" si="250"/>
        <v>0</v>
      </c>
      <c r="N140" s="676">
        <f t="shared" si="250"/>
        <v>0</v>
      </c>
      <c r="O140" s="677">
        <f t="shared" si="250"/>
        <v>0</v>
      </c>
    </row>
    <row r="141" spans="2:15" ht="13.5" thickBot="1">
      <c r="B141" s="667" t="s">
        <v>398</v>
      </c>
      <c r="C141" s="678">
        <f>IF(C139=0,0,C140/C139)</f>
        <v>0</v>
      </c>
      <c r="D141" s="679">
        <f t="shared" ref="D141:N141" si="251">IF(D139=0,0,D140/D139)</f>
        <v>0</v>
      </c>
      <c r="E141" s="679">
        <f t="shared" si="251"/>
        <v>0</v>
      </c>
      <c r="F141" s="679">
        <f t="shared" si="251"/>
        <v>0</v>
      </c>
      <c r="G141" s="679">
        <f t="shared" si="251"/>
        <v>0</v>
      </c>
      <c r="H141" s="679">
        <f t="shared" si="251"/>
        <v>0</v>
      </c>
      <c r="I141" s="679">
        <f t="shared" si="251"/>
        <v>0</v>
      </c>
      <c r="J141" s="679">
        <f t="shared" si="251"/>
        <v>0</v>
      </c>
      <c r="K141" s="679">
        <f t="shared" si="251"/>
        <v>0</v>
      </c>
      <c r="L141" s="679">
        <f t="shared" si="251"/>
        <v>0</v>
      </c>
      <c r="M141" s="679">
        <f t="shared" si="251"/>
        <v>0</v>
      </c>
      <c r="N141" s="679">
        <f t="shared" si="251"/>
        <v>0</v>
      </c>
      <c r="O141" s="680">
        <f>IF(O139=0,0,O140/O139)</f>
        <v>0</v>
      </c>
    </row>
    <row r="142" spans="2:15" ht="7.9" customHeight="1" thickBot="1"/>
    <row r="143" spans="2:15" ht="15.75" thickBot="1">
      <c r="B143" s="1218" t="s">
        <v>1093</v>
      </c>
      <c r="C143" s="1219"/>
      <c r="D143" s="1219"/>
      <c r="E143" s="1219"/>
      <c r="F143" s="1219"/>
      <c r="G143" s="1219"/>
      <c r="H143" s="1219"/>
      <c r="I143" s="1219"/>
      <c r="J143" s="1219"/>
      <c r="K143" s="1219"/>
      <c r="L143" s="1219"/>
      <c r="M143" s="1219"/>
      <c r="N143" s="1219"/>
      <c r="O143" s="1220"/>
    </row>
    <row r="144" spans="2:15" ht="13.5" thickBot="1">
      <c r="B144" s="660"/>
      <c r="C144" s="661" t="s">
        <v>368</v>
      </c>
      <c r="D144" s="662" t="s">
        <v>369</v>
      </c>
      <c r="E144" s="662" t="s">
        <v>370</v>
      </c>
      <c r="F144" s="662" t="s">
        <v>371</v>
      </c>
      <c r="G144" s="662" t="s">
        <v>372</v>
      </c>
      <c r="H144" s="662" t="s">
        <v>373</v>
      </c>
      <c r="I144" s="662" t="s">
        <v>374</v>
      </c>
      <c r="J144" s="662" t="s">
        <v>375</v>
      </c>
      <c r="K144" s="662" t="s">
        <v>376</v>
      </c>
      <c r="L144" s="662" t="s">
        <v>377</v>
      </c>
      <c r="M144" s="662" t="s">
        <v>378</v>
      </c>
      <c r="N144" s="662" t="s">
        <v>379</v>
      </c>
      <c r="O144" s="663" t="s">
        <v>380</v>
      </c>
    </row>
    <row r="145" spans="2:15">
      <c r="B145" s="664" t="s">
        <v>381</v>
      </c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6"/>
    </row>
    <row r="146" spans="2:15">
      <c r="B146" s="656" t="s">
        <v>382</v>
      </c>
      <c r="C146" s="668">
        <f>IF(C147=0,0,C148/C147)</f>
        <v>0</v>
      </c>
      <c r="D146" s="669">
        <f t="shared" ref="D146:N146" si="252">IF(D147=0,0,D148/D147)</f>
        <v>0</v>
      </c>
      <c r="E146" s="669">
        <f t="shared" si="252"/>
        <v>0</v>
      </c>
      <c r="F146" s="669">
        <f t="shared" si="252"/>
        <v>0</v>
      </c>
      <c r="G146" s="669">
        <f t="shared" si="252"/>
        <v>0</v>
      </c>
      <c r="H146" s="669">
        <f t="shared" si="252"/>
        <v>0</v>
      </c>
      <c r="I146" s="669">
        <f t="shared" si="252"/>
        <v>0</v>
      </c>
      <c r="J146" s="669">
        <f t="shared" si="252"/>
        <v>0</v>
      </c>
      <c r="K146" s="669">
        <f t="shared" si="252"/>
        <v>0</v>
      </c>
      <c r="L146" s="669">
        <f t="shared" si="252"/>
        <v>0</v>
      </c>
      <c r="M146" s="669">
        <f t="shared" si="252"/>
        <v>0</v>
      </c>
      <c r="N146" s="669">
        <f t="shared" si="252"/>
        <v>0</v>
      </c>
      <c r="O146" s="659">
        <f>IF(O147=0,0,+O148/O147)</f>
        <v>0</v>
      </c>
    </row>
    <row r="147" spans="2:15">
      <c r="B147" s="656" t="s">
        <v>392</v>
      </c>
      <c r="C147" s="20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658">
        <f>SUM(C147:N147)</f>
        <v>0</v>
      </c>
    </row>
    <row r="148" spans="2:15">
      <c r="B148" s="656" t="s">
        <v>393</v>
      </c>
      <c r="C148" s="20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658">
        <f>SUM(C148:N148)</f>
        <v>0</v>
      </c>
    </row>
    <row r="149" spans="2:15">
      <c r="B149" s="656" t="s">
        <v>394</v>
      </c>
      <c r="C149" s="20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2"/>
    </row>
    <row r="150" spans="2:15">
      <c r="B150" s="657" t="s">
        <v>395</v>
      </c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6"/>
    </row>
    <row r="151" spans="2:15">
      <c r="B151" s="656" t="s">
        <v>382</v>
      </c>
      <c r="C151" s="668">
        <f>IF(C152=0,0,C153/C152)</f>
        <v>0</v>
      </c>
      <c r="D151" s="669">
        <f t="shared" ref="D151:N151" si="253">IF(D152=0,0,D153/D152)</f>
        <v>0</v>
      </c>
      <c r="E151" s="669">
        <f t="shared" si="253"/>
        <v>0</v>
      </c>
      <c r="F151" s="669">
        <f t="shared" si="253"/>
        <v>0</v>
      </c>
      <c r="G151" s="669">
        <f t="shared" si="253"/>
        <v>0</v>
      </c>
      <c r="H151" s="669">
        <f t="shared" si="253"/>
        <v>0</v>
      </c>
      <c r="I151" s="669">
        <f t="shared" si="253"/>
        <v>0</v>
      </c>
      <c r="J151" s="669">
        <f t="shared" si="253"/>
        <v>0</v>
      </c>
      <c r="K151" s="669">
        <f t="shared" si="253"/>
        <v>0</v>
      </c>
      <c r="L151" s="669">
        <f t="shared" si="253"/>
        <v>0</v>
      </c>
      <c r="M151" s="669">
        <f t="shared" si="253"/>
        <v>0</v>
      </c>
      <c r="N151" s="669">
        <f t="shared" si="253"/>
        <v>0</v>
      </c>
      <c r="O151" s="659">
        <f>IF(O152=0,0,+O153/O152)</f>
        <v>0</v>
      </c>
    </row>
    <row r="152" spans="2:15">
      <c r="B152" s="656" t="s">
        <v>392</v>
      </c>
      <c r="C152" s="20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658">
        <f>SUM(C152:N152)</f>
        <v>0</v>
      </c>
    </row>
    <row r="153" spans="2:15">
      <c r="B153" s="656" t="s">
        <v>393</v>
      </c>
      <c r="C153" s="20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658">
        <f>SUM(C153:N153)</f>
        <v>0</v>
      </c>
    </row>
    <row r="154" spans="2:15">
      <c r="B154" s="656" t="s">
        <v>394</v>
      </c>
      <c r="C154" s="20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2"/>
    </row>
    <row r="155" spans="2:15">
      <c r="B155" s="657" t="s">
        <v>396</v>
      </c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6"/>
    </row>
    <row r="156" spans="2:15">
      <c r="B156" s="656" t="s">
        <v>382</v>
      </c>
      <c r="C156" s="668">
        <f>IF(C157=0,0,C158/C157)</f>
        <v>0</v>
      </c>
      <c r="D156" s="669">
        <f t="shared" ref="D156:N156" si="254">IF(D157=0,0,D158/D157)</f>
        <v>0</v>
      </c>
      <c r="E156" s="669">
        <f t="shared" si="254"/>
        <v>0</v>
      </c>
      <c r="F156" s="669">
        <f t="shared" si="254"/>
        <v>0</v>
      </c>
      <c r="G156" s="669">
        <f t="shared" si="254"/>
        <v>0</v>
      </c>
      <c r="H156" s="669">
        <f t="shared" si="254"/>
        <v>0</v>
      </c>
      <c r="I156" s="669">
        <f t="shared" si="254"/>
        <v>0</v>
      </c>
      <c r="J156" s="669">
        <f t="shared" si="254"/>
        <v>0</v>
      </c>
      <c r="K156" s="669">
        <f t="shared" si="254"/>
        <v>0</v>
      </c>
      <c r="L156" s="669">
        <f t="shared" si="254"/>
        <v>0</v>
      </c>
      <c r="M156" s="669">
        <f t="shared" si="254"/>
        <v>0</v>
      </c>
      <c r="N156" s="669">
        <f t="shared" si="254"/>
        <v>0</v>
      </c>
      <c r="O156" s="659">
        <f>IF(O157=0,0,+O158/O157)</f>
        <v>0</v>
      </c>
    </row>
    <row r="157" spans="2:15">
      <c r="B157" s="656" t="s">
        <v>392</v>
      </c>
      <c r="C157" s="20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658">
        <f>SUM(C157:N157)</f>
        <v>0</v>
      </c>
    </row>
    <row r="158" spans="2:15">
      <c r="B158" s="656" t="s">
        <v>393</v>
      </c>
      <c r="C158" s="20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658">
        <f>SUM(C158:N158)</f>
        <v>0</v>
      </c>
    </row>
    <row r="159" spans="2:15">
      <c r="B159" s="656" t="s">
        <v>394</v>
      </c>
      <c r="C159" s="20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2"/>
    </row>
    <row r="160" spans="2:15">
      <c r="B160" s="655" t="s">
        <v>24</v>
      </c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6"/>
    </row>
    <row r="161" spans="2:15">
      <c r="B161" s="656" t="s">
        <v>382</v>
      </c>
      <c r="C161" s="670">
        <f>IF(C162=0,0,C163/C162)</f>
        <v>0</v>
      </c>
      <c r="D161" s="671">
        <f t="shared" ref="D161:N161" si="255">IF(D162=0,0,D163/D162)</f>
        <v>0</v>
      </c>
      <c r="E161" s="671">
        <f t="shared" si="255"/>
        <v>0</v>
      </c>
      <c r="F161" s="671">
        <f t="shared" si="255"/>
        <v>0</v>
      </c>
      <c r="G161" s="671">
        <f t="shared" si="255"/>
        <v>0</v>
      </c>
      <c r="H161" s="671">
        <f t="shared" si="255"/>
        <v>0</v>
      </c>
      <c r="I161" s="671">
        <f t="shared" si="255"/>
        <v>0</v>
      </c>
      <c r="J161" s="671">
        <f t="shared" si="255"/>
        <v>0</v>
      </c>
      <c r="K161" s="671">
        <f t="shared" si="255"/>
        <v>0</v>
      </c>
      <c r="L161" s="671">
        <f t="shared" si="255"/>
        <v>0</v>
      </c>
      <c r="M161" s="671">
        <f t="shared" si="255"/>
        <v>0</v>
      </c>
      <c r="N161" s="671">
        <f t="shared" si="255"/>
        <v>0</v>
      </c>
      <c r="O161" s="659">
        <f>IF(O162=0,0,+O163/O162)</f>
        <v>0</v>
      </c>
    </row>
    <row r="162" spans="2:15">
      <c r="B162" s="656" t="s">
        <v>392</v>
      </c>
      <c r="C162" s="20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658">
        <f>SUM(C162:N162)</f>
        <v>0</v>
      </c>
    </row>
    <row r="163" spans="2:15">
      <c r="B163" s="656" t="s">
        <v>393</v>
      </c>
      <c r="C163" s="20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658">
        <f>SUM(C163:N163)</f>
        <v>0</v>
      </c>
    </row>
    <row r="164" spans="2:15">
      <c r="B164" s="656" t="s">
        <v>394</v>
      </c>
      <c r="C164" s="20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</row>
    <row r="165" spans="2:15">
      <c r="B165" s="665" t="s">
        <v>537</v>
      </c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6"/>
    </row>
    <row r="166" spans="2:15">
      <c r="B166" s="656" t="s">
        <v>382</v>
      </c>
      <c r="C166" s="670">
        <f>IF(C167=0,0,C168/C167)</f>
        <v>0</v>
      </c>
      <c r="D166" s="671">
        <f t="shared" ref="D166:N166" si="256">IF(D167=0,0,D168/D167)</f>
        <v>0</v>
      </c>
      <c r="E166" s="671">
        <f t="shared" si="256"/>
        <v>0</v>
      </c>
      <c r="F166" s="671">
        <f t="shared" si="256"/>
        <v>0</v>
      </c>
      <c r="G166" s="671">
        <f t="shared" si="256"/>
        <v>0</v>
      </c>
      <c r="H166" s="671">
        <f t="shared" si="256"/>
        <v>0</v>
      </c>
      <c r="I166" s="671">
        <f t="shared" si="256"/>
        <v>0</v>
      </c>
      <c r="J166" s="671">
        <f t="shared" si="256"/>
        <v>0</v>
      </c>
      <c r="K166" s="671">
        <f t="shared" si="256"/>
        <v>0</v>
      </c>
      <c r="L166" s="671">
        <f t="shared" si="256"/>
        <v>0</v>
      </c>
      <c r="M166" s="671">
        <f t="shared" si="256"/>
        <v>0</v>
      </c>
      <c r="N166" s="671">
        <f t="shared" si="256"/>
        <v>0</v>
      </c>
      <c r="O166" s="659">
        <f>IF(O167=0,0,+O168/O167)</f>
        <v>0</v>
      </c>
    </row>
    <row r="167" spans="2:15">
      <c r="B167" s="656" t="s">
        <v>392</v>
      </c>
      <c r="C167" s="20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658">
        <f>SUM(C167:N167)</f>
        <v>0</v>
      </c>
    </row>
    <row r="168" spans="2:15">
      <c r="B168" s="656" t="s">
        <v>393</v>
      </c>
      <c r="C168" s="20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658">
        <f>SUM(C168:N168)</f>
        <v>0</v>
      </c>
    </row>
    <row r="169" spans="2:15">
      <c r="B169" s="656" t="s">
        <v>394</v>
      </c>
      <c r="C169" s="20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</row>
    <row r="170" spans="2:15">
      <c r="B170" s="655" t="s">
        <v>538</v>
      </c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6"/>
    </row>
    <row r="171" spans="2:15">
      <c r="B171" s="656" t="s">
        <v>382</v>
      </c>
      <c r="C171" s="670">
        <f>IF(C172=0,0,C173/C172)</f>
        <v>0</v>
      </c>
      <c r="D171" s="671">
        <f t="shared" ref="D171:L171" si="257">IF(D172=0,0,D173/D172)</f>
        <v>0</v>
      </c>
      <c r="E171" s="671">
        <f t="shared" si="257"/>
        <v>0</v>
      </c>
      <c r="F171" s="671">
        <f t="shared" si="257"/>
        <v>0</v>
      </c>
      <c r="G171" s="671">
        <f t="shared" si="257"/>
        <v>0</v>
      </c>
      <c r="H171" s="671">
        <f t="shared" si="257"/>
        <v>0</v>
      </c>
      <c r="I171" s="671">
        <f t="shared" si="257"/>
        <v>0</v>
      </c>
      <c r="J171" s="671">
        <f t="shared" si="257"/>
        <v>0</v>
      </c>
      <c r="K171" s="671">
        <f t="shared" si="257"/>
        <v>0</v>
      </c>
      <c r="L171" s="671">
        <f t="shared" si="257"/>
        <v>0</v>
      </c>
      <c r="M171" s="671">
        <f>IF(M172=0,0,M173/M172)</f>
        <v>0</v>
      </c>
      <c r="N171" s="671">
        <f t="shared" ref="N171" si="258">IF(N172=0,0,N173/N172)</f>
        <v>0</v>
      </c>
      <c r="O171" s="659">
        <f>IF(O172=0,0,+O173/O172)</f>
        <v>0</v>
      </c>
    </row>
    <row r="172" spans="2:15">
      <c r="B172" s="656" t="s">
        <v>392</v>
      </c>
      <c r="C172" s="20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658">
        <f>SUM(C172:N172)</f>
        <v>0</v>
      </c>
    </row>
    <row r="173" spans="2:15" ht="13.5" thickBot="1">
      <c r="B173" s="656" t="s">
        <v>539</v>
      </c>
      <c r="C173" s="20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658">
        <f>SUM(C173:N173)</f>
        <v>0</v>
      </c>
    </row>
    <row r="174" spans="2:15">
      <c r="B174" s="664" t="s">
        <v>16</v>
      </c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8"/>
    </row>
    <row r="175" spans="2:15">
      <c r="B175" s="666" t="s">
        <v>408</v>
      </c>
      <c r="C175" s="672">
        <f>C157+C152+C147+C162+C167+C172</f>
        <v>0</v>
      </c>
      <c r="D175" s="673">
        <f t="shared" ref="D175:N175" si="259">D157+D152+D147+D162+D167+D172</f>
        <v>0</v>
      </c>
      <c r="E175" s="673">
        <f t="shared" si="259"/>
        <v>0</v>
      </c>
      <c r="F175" s="673">
        <f t="shared" si="259"/>
        <v>0</v>
      </c>
      <c r="G175" s="673">
        <f t="shared" si="259"/>
        <v>0</v>
      </c>
      <c r="H175" s="673">
        <f t="shared" si="259"/>
        <v>0</v>
      </c>
      <c r="I175" s="673">
        <f t="shared" si="259"/>
        <v>0</v>
      </c>
      <c r="J175" s="673">
        <f t="shared" si="259"/>
        <v>0</v>
      </c>
      <c r="K175" s="673">
        <f t="shared" si="259"/>
        <v>0</v>
      </c>
      <c r="L175" s="673">
        <f t="shared" si="259"/>
        <v>0</v>
      </c>
      <c r="M175" s="673">
        <f t="shared" si="259"/>
        <v>0</v>
      </c>
      <c r="N175" s="673">
        <f t="shared" si="259"/>
        <v>0</v>
      </c>
      <c r="O175" s="674">
        <f>O157+O152+O147+O162+O167+O172</f>
        <v>0</v>
      </c>
    </row>
    <row r="176" spans="2:15">
      <c r="B176" s="666" t="s">
        <v>397</v>
      </c>
      <c r="C176" s="675">
        <f>C158+C153+C148+C163+C168+C173</f>
        <v>0</v>
      </c>
      <c r="D176" s="676">
        <f t="shared" ref="D176:O176" si="260">D158+D153+D148+D163+D168+D173</f>
        <v>0</v>
      </c>
      <c r="E176" s="676">
        <f t="shared" si="260"/>
        <v>0</v>
      </c>
      <c r="F176" s="676">
        <f t="shared" si="260"/>
        <v>0</v>
      </c>
      <c r="G176" s="676">
        <f t="shared" si="260"/>
        <v>0</v>
      </c>
      <c r="H176" s="676">
        <f t="shared" si="260"/>
        <v>0</v>
      </c>
      <c r="I176" s="676">
        <f t="shared" si="260"/>
        <v>0</v>
      </c>
      <c r="J176" s="676">
        <f t="shared" si="260"/>
        <v>0</v>
      </c>
      <c r="K176" s="676">
        <f t="shared" si="260"/>
        <v>0</v>
      </c>
      <c r="L176" s="676">
        <f t="shared" si="260"/>
        <v>0</v>
      </c>
      <c r="M176" s="676">
        <f t="shared" si="260"/>
        <v>0</v>
      </c>
      <c r="N176" s="676">
        <f t="shared" si="260"/>
        <v>0</v>
      </c>
      <c r="O176" s="677">
        <f t="shared" si="260"/>
        <v>0</v>
      </c>
    </row>
    <row r="177" spans="2:15" ht="13.5" thickBot="1">
      <c r="B177" s="667" t="s">
        <v>398</v>
      </c>
      <c r="C177" s="678">
        <f>IF(C175=0,0,C176/C175)</f>
        <v>0</v>
      </c>
      <c r="D177" s="679">
        <f t="shared" ref="D177:N177" si="261">IF(D175=0,0,D176/D175)</f>
        <v>0</v>
      </c>
      <c r="E177" s="679">
        <f t="shared" si="261"/>
        <v>0</v>
      </c>
      <c r="F177" s="679">
        <f t="shared" si="261"/>
        <v>0</v>
      </c>
      <c r="G177" s="679">
        <f t="shared" si="261"/>
        <v>0</v>
      </c>
      <c r="H177" s="679">
        <f t="shared" si="261"/>
        <v>0</v>
      </c>
      <c r="I177" s="679">
        <f t="shared" si="261"/>
        <v>0</v>
      </c>
      <c r="J177" s="679">
        <f t="shared" si="261"/>
        <v>0</v>
      </c>
      <c r="K177" s="679">
        <f t="shared" si="261"/>
        <v>0</v>
      </c>
      <c r="L177" s="679">
        <f t="shared" si="261"/>
        <v>0</v>
      </c>
      <c r="M177" s="679">
        <f t="shared" si="261"/>
        <v>0</v>
      </c>
      <c r="N177" s="679">
        <f t="shared" si="261"/>
        <v>0</v>
      </c>
      <c r="O177" s="680">
        <f>IF(O175=0,0,O176/O175)</f>
        <v>0</v>
      </c>
    </row>
    <row r="178" spans="2:15" ht="7.9" customHeight="1"/>
  </sheetData>
  <sheetProtection password="D6CB" sheet="1" objects="1" scenarios="1" formatCells="0" formatColumns="0" formatRows="0" selectLockedCells="1"/>
  <mergeCells count="5">
    <mergeCell ref="B71:O71"/>
    <mergeCell ref="B107:O107"/>
    <mergeCell ref="B4:O4"/>
    <mergeCell ref="B35:O35"/>
    <mergeCell ref="B143:O143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rowBreaks count="2" manualBreakCount="2">
    <brk id="70" max="15" man="1"/>
    <brk id="141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0"/>
  <dimension ref="A1:L1214"/>
  <sheetViews>
    <sheetView showGridLines="0" view="pageBreakPreview" zoomScale="80" zoomScaleSheetLayoutView="80" workbookViewId="0">
      <selection activeCell="M17" sqref="M17"/>
    </sheetView>
  </sheetViews>
  <sheetFormatPr defaultColWidth="9.140625" defaultRowHeight="12.75"/>
  <cols>
    <col min="1" max="1" width="1.7109375" style="1" customWidth="1"/>
    <col min="2" max="2" width="10.7109375" style="1" bestFit="1" customWidth="1"/>
    <col min="3" max="3" width="9.85546875" style="1" customWidth="1"/>
    <col min="4" max="4" width="18.5703125" style="1" bestFit="1" customWidth="1"/>
    <col min="5" max="8" width="10.7109375" style="1" customWidth="1"/>
    <col min="9" max="9" width="10.5703125" style="1" customWidth="1"/>
    <col min="10" max="10" width="8.42578125" style="1" customWidth="1"/>
    <col min="11" max="15" width="9.140625" style="1"/>
    <col min="16" max="16" width="1.7109375" style="1" customWidth="1"/>
    <col min="17" max="16384" width="9.140625" style="1"/>
  </cols>
  <sheetData>
    <row r="1" spans="1:12" ht="7.9" customHeight="1">
      <c r="A1" s="574"/>
      <c r="B1" s="574"/>
      <c r="C1" s="574"/>
      <c r="D1" s="574"/>
      <c r="E1" s="574"/>
      <c r="F1" s="574"/>
      <c r="G1" s="574"/>
      <c r="H1" s="574"/>
      <c r="I1" s="574"/>
    </row>
    <row r="2" spans="1:12" ht="18.75">
      <c r="A2" s="574"/>
      <c r="B2" s="580" t="s">
        <v>640</v>
      </c>
      <c r="C2" s="590"/>
      <c r="D2" s="574"/>
      <c r="E2" s="574"/>
      <c r="F2" s="574"/>
      <c r="G2" s="574"/>
      <c r="H2" s="637"/>
      <c r="I2" s="637"/>
      <c r="J2" s="250"/>
      <c r="K2" s="250"/>
      <c r="L2" s="250"/>
    </row>
    <row r="3" spans="1:12" ht="7.9" customHeight="1">
      <c r="A3" s="574"/>
      <c r="B3" s="574"/>
      <c r="C3" s="574"/>
      <c r="D3" s="574"/>
      <c r="E3" s="574"/>
      <c r="F3" s="574"/>
      <c r="G3" s="574"/>
      <c r="H3" s="574"/>
      <c r="I3" s="574"/>
    </row>
    <row r="4" spans="1:12">
      <c r="A4" s="574"/>
      <c r="B4" s="1224" t="s">
        <v>0</v>
      </c>
      <c r="C4" s="1224"/>
      <c r="D4" s="1224"/>
      <c r="E4" s="1224"/>
      <c r="F4" s="1224"/>
      <c r="G4" s="1224"/>
      <c r="H4" s="1224"/>
      <c r="I4" s="1224"/>
    </row>
    <row r="5" spans="1:12" ht="14.25">
      <c r="A5" s="574"/>
      <c r="B5" s="1221" t="s">
        <v>590</v>
      </c>
      <c r="C5" s="1221" t="s">
        <v>916</v>
      </c>
      <c r="D5" s="1221" t="s">
        <v>1</v>
      </c>
      <c r="E5" s="1223" t="s">
        <v>1112</v>
      </c>
      <c r="F5" s="1223"/>
      <c r="G5" s="1223"/>
      <c r="H5" s="1223"/>
      <c r="I5" s="1223"/>
    </row>
    <row r="6" spans="1:12" s="4" customFormat="1">
      <c r="A6" s="681"/>
      <c r="B6" s="1222"/>
      <c r="C6" s="1222"/>
      <c r="D6" s="1222"/>
      <c r="E6" s="682">
        <v>2012</v>
      </c>
      <c r="F6" s="682">
        <v>2013</v>
      </c>
      <c r="G6" s="682">
        <v>2014</v>
      </c>
      <c r="H6" s="682">
        <v>2015</v>
      </c>
      <c r="I6" s="682">
        <v>2016</v>
      </c>
    </row>
    <row r="7" spans="1:12" s="4" customFormat="1">
      <c r="B7" s="198"/>
      <c r="C7" s="199"/>
      <c r="D7" s="199"/>
      <c r="E7" s="199"/>
      <c r="F7" s="199"/>
      <c r="G7" s="199"/>
      <c r="H7" s="5"/>
      <c r="I7" s="5"/>
    </row>
    <row r="8" spans="1:12" s="4" customFormat="1">
      <c r="B8" s="198"/>
      <c r="C8" s="198"/>
      <c r="D8" s="199"/>
      <c r="E8" s="199"/>
      <c r="F8" s="199"/>
      <c r="G8" s="199"/>
      <c r="H8" s="5"/>
      <c r="I8" s="5"/>
    </row>
    <row r="9" spans="1:12" s="4" customFormat="1">
      <c r="B9" s="198"/>
      <c r="C9" s="199"/>
      <c r="D9" s="199"/>
      <c r="E9" s="199"/>
      <c r="F9" s="199"/>
      <c r="G9" s="199"/>
      <c r="H9" s="5"/>
      <c r="I9" s="5"/>
    </row>
    <row r="10" spans="1:12" s="4" customFormat="1">
      <c r="B10" s="198"/>
      <c r="C10" s="199"/>
      <c r="D10" s="199"/>
      <c r="E10" s="199"/>
      <c r="F10" s="199"/>
      <c r="G10" s="199"/>
      <c r="H10" s="5"/>
      <c r="I10" s="5"/>
    </row>
    <row r="11" spans="1:12" s="4" customFormat="1">
      <c r="B11" s="198"/>
      <c r="C11" s="199"/>
      <c r="D11" s="199"/>
      <c r="E11" s="199"/>
      <c r="F11" s="199"/>
      <c r="G11" s="199"/>
      <c r="H11" s="5"/>
      <c r="I11" s="5"/>
    </row>
    <row r="12" spans="1:12" s="4" customFormat="1">
      <c r="B12" s="198"/>
      <c r="C12" s="199"/>
      <c r="D12" s="199"/>
      <c r="E12" s="199"/>
      <c r="F12" s="199"/>
      <c r="G12" s="199"/>
      <c r="H12" s="5"/>
      <c r="I12" s="5"/>
    </row>
    <row r="13" spans="1:12" s="4" customFormat="1">
      <c r="B13" s="198"/>
      <c r="C13" s="199"/>
      <c r="D13" s="199"/>
      <c r="E13" s="199"/>
      <c r="F13" s="199"/>
      <c r="G13" s="199"/>
      <c r="H13" s="5"/>
      <c r="I13" s="5"/>
    </row>
    <row r="14" spans="1:12" s="4" customFormat="1">
      <c r="B14" s="198"/>
      <c r="C14" s="199"/>
      <c r="D14" s="199"/>
      <c r="E14" s="199"/>
      <c r="F14" s="199"/>
      <c r="G14" s="199"/>
      <c r="H14" s="5"/>
      <c r="I14" s="5"/>
    </row>
    <row r="15" spans="1:12" s="4" customFormat="1">
      <c r="B15" s="198"/>
      <c r="C15" s="199"/>
      <c r="D15" s="199"/>
      <c r="E15" s="199"/>
      <c r="F15" s="199"/>
      <c r="G15" s="199"/>
      <c r="H15" s="5"/>
      <c r="I15" s="5"/>
    </row>
    <row r="16" spans="1:12" s="4" customFormat="1">
      <c r="B16" s="198"/>
      <c r="C16" s="199"/>
      <c r="D16" s="199"/>
      <c r="E16" s="199"/>
      <c r="F16" s="199"/>
      <c r="G16" s="199"/>
      <c r="H16" s="5"/>
      <c r="I16" s="5"/>
    </row>
    <row r="17" spans="2:9" s="4" customFormat="1">
      <c r="B17" s="198"/>
      <c r="C17" s="199"/>
      <c r="D17" s="199"/>
      <c r="E17" s="199"/>
      <c r="F17" s="199"/>
      <c r="G17" s="199"/>
      <c r="H17" s="5"/>
      <c r="I17" s="5"/>
    </row>
    <row r="18" spans="2:9" s="4" customFormat="1">
      <c r="B18" s="198"/>
      <c r="C18" s="199"/>
      <c r="D18" s="199"/>
      <c r="E18" s="199"/>
      <c r="F18" s="199"/>
      <c r="G18" s="199"/>
      <c r="H18" s="5"/>
      <c r="I18" s="5"/>
    </row>
    <row r="19" spans="2:9" s="4" customFormat="1">
      <c r="B19" s="198"/>
      <c r="C19" s="199"/>
      <c r="D19" s="199"/>
      <c r="E19" s="199"/>
      <c r="F19" s="199"/>
      <c r="G19" s="199"/>
      <c r="H19" s="5"/>
      <c r="I19" s="5"/>
    </row>
    <row r="20" spans="2:9" s="4" customFormat="1">
      <c r="B20" s="198"/>
      <c r="C20" s="199"/>
      <c r="D20" s="199"/>
      <c r="E20" s="199"/>
      <c r="F20" s="199"/>
      <c r="G20" s="199"/>
      <c r="H20" s="5"/>
      <c r="I20" s="5"/>
    </row>
    <row r="21" spans="2:9" s="4" customFormat="1" ht="7.9" customHeight="1">
      <c r="B21" s="84"/>
      <c r="C21" s="3"/>
      <c r="D21" s="3"/>
      <c r="E21" s="3"/>
      <c r="F21" s="3"/>
      <c r="G21" s="3"/>
      <c r="H21" s="8"/>
      <c r="I21" s="3"/>
    </row>
    <row r="22" spans="2:9" s="4" customFormat="1">
      <c r="B22" s="84"/>
      <c r="C22" s="3"/>
      <c r="D22" s="3"/>
      <c r="E22" s="3"/>
      <c r="F22" s="3"/>
      <c r="G22" s="3"/>
      <c r="H22" s="8"/>
      <c r="I22" s="3"/>
    </row>
    <row r="23" spans="2:9" s="4" customFormat="1">
      <c r="B23" s="84"/>
      <c r="C23" s="3"/>
      <c r="D23" s="3"/>
      <c r="E23" s="3"/>
      <c r="F23" s="3"/>
      <c r="G23" s="3"/>
      <c r="H23" s="8"/>
      <c r="I23" s="3"/>
    </row>
    <row r="24" spans="2:9" s="4" customFormat="1">
      <c r="B24" s="84"/>
      <c r="C24" s="3"/>
      <c r="D24" s="3"/>
      <c r="E24" s="3"/>
      <c r="F24" s="3"/>
      <c r="G24" s="3"/>
      <c r="H24" s="8"/>
      <c r="I24" s="3"/>
    </row>
    <row r="25" spans="2:9" s="4" customFormat="1">
      <c r="B25" s="84"/>
      <c r="C25" s="3"/>
      <c r="D25" s="3"/>
      <c r="E25" s="3"/>
      <c r="F25" s="3"/>
      <c r="G25" s="3"/>
      <c r="H25" s="8"/>
      <c r="I25" s="3"/>
    </row>
    <row r="26" spans="2:9" s="4" customFormat="1">
      <c r="B26" s="84"/>
      <c r="C26" s="3"/>
      <c r="D26" s="3"/>
      <c r="E26" s="3"/>
      <c r="F26" s="3"/>
      <c r="G26" s="3"/>
      <c r="H26" s="8"/>
      <c r="I26" s="3"/>
    </row>
    <row r="27" spans="2:9" s="4" customFormat="1">
      <c r="B27" s="84"/>
      <c r="C27" s="3"/>
      <c r="D27" s="3"/>
      <c r="E27" s="3"/>
      <c r="F27" s="3"/>
      <c r="G27" s="3"/>
      <c r="H27" s="8"/>
      <c r="I27" s="3"/>
    </row>
    <row r="28" spans="2:9" s="4" customFormat="1">
      <c r="B28" s="84"/>
      <c r="C28" s="3"/>
      <c r="D28" s="3"/>
      <c r="E28" s="3"/>
      <c r="F28" s="3"/>
      <c r="G28" s="3"/>
      <c r="H28" s="8"/>
      <c r="I28" s="3"/>
    </row>
    <row r="29" spans="2:9" s="4" customFormat="1">
      <c r="B29" s="84"/>
      <c r="C29" s="3"/>
      <c r="D29" s="3"/>
      <c r="E29" s="3"/>
      <c r="F29" s="3"/>
      <c r="G29" s="3"/>
      <c r="H29" s="8"/>
      <c r="I29" s="3"/>
    </row>
    <row r="30" spans="2:9" s="4" customFormat="1">
      <c r="B30" s="84"/>
      <c r="C30" s="3"/>
      <c r="D30" s="3"/>
      <c r="E30" s="3"/>
      <c r="F30" s="3"/>
      <c r="G30" s="3"/>
      <c r="H30" s="8"/>
      <c r="I30" s="3"/>
    </row>
    <row r="31" spans="2:9" s="4" customFormat="1">
      <c r="B31" s="84"/>
      <c r="C31" s="3"/>
      <c r="D31" s="3"/>
      <c r="E31" s="3"/>
      <c r="F31" s="3"/>
      <c r="G31" s="3"/>
      <c r="H31" s="8"/>
      <c r="I31" s="3"/>
    </row>
    <row r="32" spans="2:9" s="4" customFormat="1">
      <c r="B32" s="84"/>
      <c r="C32" s="3"/>
      <c r="D32" s="3"/>
      <c r="E32" s="3"/>
      <c r="F32" s="3"/>
      <c r="G32" s="3"/>
      <c r="H32" s="8"/>
      <c r="I32" s="3"/>
    </row>
    <row r="33" spans="2:9" s="4" customFormat="1">
      <c r="B33" s="84"/>
      <c r="C33" s="3"/>
      <c r="D33" s="3"/>
      <c r="E33" s="3"/>
      <c r="F33" s="3"/>
      <c r="G33" s="3"/>
      <c r="H33" s="8"/>
      <c r="I33" s="3"/>
    </row>
    <row r="34" spans="2:9" s="4" customFormat="1">
      <c r="B34" s="84"/>
      <c r="C34" s="3"/>
      <c r="D34" s="3"/>
      <c r="E34" s="3"/>
      <c r="F34" s="3"/>
      <c r="G34" s="3"/>
      <c r="H34" s="8"/>
      <c r="I34" s="3"/>
    </row>
    <row r="35" spans="2:9" s="4" customFormat="1">
      <c r="B35" s="84"/>
      <c r="C35" s="3"/>
      <c r="D35" s="3"/>
      <c r="E35" s="3"/>
      <c r="F35" s="3"/>
      <c r="G35" s="3"/>
      <c r="H35" s="8"/>
      <c r="I35" s="3"/>
    </row>
    <row r="36" spans="2:9" s="4" customFormat="1">
      <c r="B36" s="84"/>
      <c r="C36" s="3"/>
      <c r="D36" s="3"/>
      <c r="E36" s="3"/>
      <c r="F36" s="3"/>
      <c r="G36" s="3"/>
      <c r="H36" s="8"/>
      <c r="I36" s="3"/>
    </row>
    <row r="37" spans="2:9" s="4" customFormat="1">
      <c r="B37" s="84"/>
      <c r="C37" s="3"/>
      <c r="D37" s="3"/>
      <c r="E37" s="3"/>
      <c r="F37" s="3"/>
      <c r="G37" s="3"/>
      <c r="H37" s="8"/>
      <c r="I37" s="3"/>
    </row>
    <row r="38" spans="2:9" s="4" customFormat="1">
      <c r="B38" s="84"/>
      <c r="C38" s="3"/>
      <c r="D38" s="3"/>
      <c r="E38" s="3"/>
      <c r="F38" s="3"/>
      <c r="G38" s="3"/>
      <c r="H38" s="8"/>
      <c r="I38" s="3"/>
    </row>
    <row r="39" spans="2:9" s="4" customFormat="1">
      <c r="B39" s="84"/>
      <c r="C39" s="3"/>
      <c r="D39" s="3"/>
      <c r="E39" s="3"/>
      <c r="F39" s="3"/>
      <c r="G39" s="3"/>
      <c r="H39" s="8"/>
      <c r="I39" s="3"/>
    </row>
    <row r="40" spans="2:9" s="4" customFormat="1">
      <c r="B40" s="84"/>
      <c r="C40" s="3"/>
      <c r="D40" s="3"/>
      <c r="E40" s="3"/>
      <c r="F40" s="3"/>
      <c r="G40" s="3"/>
      <c r="H40" s="8"/>
      <c r="I40" s="3"/>
    </row>
    <row r="41" spans="2:9" s="4" customFormat="1">
      <c r="B41" s="84"/>
      <c r="C41" s="3"/>
      <c r="D41" s="3"/>
      <c r="E41" s="3"/>
      <c r="F41" s="3"/>
      <c r="G41" s="3"/>
      <c r="H41" s="8"/>
      <c r="I41" s="3"/>
    </row>
    <row r="42" spans="2:9" s="4" customFormat="1">
      <c r="B42" s="84"/>
      <c r="C42" s="3"/>
      <c r="D42" s="3"/>
      <c r="E42" s="3"/>
      <c r="F42" s="3"/>
      <c r="G42" s="3"/>
      <c r="H42" s="8"/>
      <c r="I42" s="3"/>
    </row>
    <row r="43" spans="2:9" s="4" customFormat="1">
      <c r="B43" s="84"/>
      <c r="C43" s="3"/>
      <c r="D43" s="3"/>
      <c r="E43" s="3"/>
      <c r="F43" s="3"/>
      <c r="G43" s="3"/>
      <c r="H43" s="8"/>
      <c r="I43" s="3"/>
    </row>
    <row r="44" spans="2:9" s="4" customFormat="1">
      <c r="B44" s="84"/>
      <c r="C44" s="3"/>
      <c r="D44" s="3"/>
      <c r="E44" s="3"/>
      <c r="F44" s="3"/>
      <c r="G44" s="3"/>
      <c r="H44" s="8"/>
      <c r="I44" s="3"/>
    </row>
    <row r="45" spans="2:9" s="4" customFormat="1">
      <c r="B45" s="84"/>
      <c r="C45" s="3"/>
      <c r="D45" s="3"/>
      <c r="E45" s="3"/>
      <c r="F45" s="3"/>
      <c r="G45" s="3"/>
      <c r="H45" s="8"/>
      <c r="I45" s="3"/>
    </row>
    <row r="46" spans="2:9" s="4" customFormat="1">
      <c r="B46" s="84"/>
      <c r="C46" s="3"/>
      <c r="D46" s="3"/>
      <c r="E46" s="3"/>
      <c r="F46" s="3"/>
      <c r="G46" s="3"/>
      <c r="H46" s="8"/>
      <c r="I46" s="3"/>
    </row>
    <row r="47" spans="2:9" s="4" customFormat="1">
      <c r="B47" s="84"/>
      <c r="C47" s="3"/>
      <c r="D47" s="3"/>
      <c r="E47" s="3"/>
      <c r="F47" s="3"/>
      <c r="G47" s="3"/>
      <c r="H47" s="8"/>
      <c r="I47" s="3"/>
    </row>
    <row r="48" spans="2:9" s="4" customFormat="1">
      <c r="B48" s="84"/>
      <c r="C48" s="3"/>
      <c r="D48" s="3"/>
      <c r="E48" s="3"/>
      <c r="F48" s="3"/>
      <c r="G48" s="3"/>
      <c r="H48" s="8"/>
      <c r="I48" s="3"/>
    </row>
    <row r="49" spans="2:9" s="4" customFormat="1">
      <c r="B49" s="84"/>
      <c r="C49" s="3"/>
      <c r="D49" s="3"/>
      <c r="E49" s="3"/>
      <c r="F49" s="3"/>
      <c r="G49" s="3"/>
      <c r="H49" s="8"/>
      <c r="I49" s="3"/>
    </row>
    <row r="50" spans="2:9" s="4" customFormat="1">
      <c r="B50" s="84"/>
      <c r="C50" s="3"/>
      <c r="D50" s="3"/>
      <c r="E50" s="3"/>
      <c r="F50" s="3"/>
      <c r="G50" s="3"/>
      <c r="H50" s="8"/>
      <c r="I50" s="3"/>
    </row>
    <row r="51" spans="2:9" s="4" customFormat="1">
      <c r="B51" s="84"/>
      <c r="C51" s="3"/>
      <c r="D51" s="3"/>
      <c r="E51" s="3"/>
      <c r="F51" s="3"/>
      <c r="G51" s="3"/>
      <c r="H51" s="8"/>
      <c r="I51" s="3"/>
    </row>
    <row r="52" spans="2:9" s="4" customFormat="1">
      <c r="B52" s="84"/>
      <c r="C52" s="3"/>
      <c r="D52" s="3"/>
      <c r="E52" s="3"/>
      <c r="F52" s="3"/>
      <c r="G52" s="3"/>
      <c r="H52" s="8"/>
      <c r="I52" s="3"/>
    </row>
    <row r="53" spans="2:9" s="4" customFormat="1">
      <c r="B53" s="84"/>
      <c r="C53" s="3"/>
      <c r="D53" s="3"/>
      <c r="E53" s="3"/>
      <c r="F53" s="3"/>
      <c r="G53" s="3"/>
      <c r="H53" s="8"/>
      <c r="I53" s="3"/>
    </row>
    <row r="54" spans="2:9" s="4" customFormat="1">
      <c r="B54" s="84"/>
      <c r="C54" s="3"/>
      <c r="D54" s="3"/>
      <c r="E54" s="3"/>
      <c r="F54" s="3"/>
      <c r="G54" s="3"/>
      <c r="H54" s="8"/>
      <c r="I54" s="3"/>
    </row>
    <row r="55" spans="2:9" s="4" customFormat="1">
      <c r="B55" s="84"/>
      <c r="C55" s="3"/>
      <c r="D55" s="3"/>
      <c r="E55" s="3"/>
      <c r="F55" s="3"/>
      <c r="G55" s="3"/>
      <c r="H55" s="8"/>
      <c r="I55" s="3"/>
    </row>
    <row r="56" spans="2:9" s="4" customFormat="1">
      <c r="B56" s="84"/>
      <c r="C56" s="3"/>
      <c r="D56" s="3"/>
      <c r="E56" s="3"/>
      <c r="F56" s="3"/>
      <c r="G56" s="3"/>
      <c r="H56" s="8"/>
      <c r="I56" s="3"/>
    </row>
    <row r="57" spans="2:9" s="4" customFormat="1">
      <c r="B57" s="84"/>
      <c r="C57" s="3"/>
      <c r="D57" s="3"/>
      <c r="E57" s="3"/>
      <c r="F57" s="3"/>
      <c r="G57" s="3"/>
      <c r="H57" s="8"/>
      <c r="I57" s="3"/>
    </row>
    <row r="58" spans="2:9" s="4" customFormat="1">
      <c r="B58" s="84"/>
      <c r="C58" s="3"/>
      <c r="D58" s="3"/>
      <c r="E58" s="3"/>
      <c r="F58" s="3"/>
      <c r="G58" s="3"/>
      <c r="H58" s="8"/>
      <c r="I58" s="3"/>
    </row>
    <row r="59" spans="2:9" s="4" customFormat="1">
      <c r="B59" s="84"/>
      <c r="C59" s="3"/>
      <c r="D59" s="3"/>
      <c r="E59" s="3"/>
      <c r="F59" s="3"/>
      <c r="G59" s="3"/>
      <c r="H59" s="8"/>
      <c r="I59" s="3"/>
    </row>
    <row r="60" spans="2:9" s="4" customFormat="1">
      <c r="B60" s="84"/>
      <c r="C60" s="3"/>
      <c r="D60" s="3"/>
      <c r="E60" s="3"/>
      <c r="F60" s="3"/>
      <c r="G60" s="3"/>
      <c r="H60" s="8"/>
      <c r="I60" s="3"/>
    </row>
    <row r="61" spans="2:9" s="4" customFormat="1">
      <c r="B61" s="84"/>
      <c r="C61" s="3"/>
      <c r="D61" s="3"/>
      <c r="E61" s="3"/>
      <c r="F61" s="3"/>
      <c r="G61" s="3"/>
      <c r="H61" s="8"/>
      <c r="I61" s="3"/>
    </row>
    <row r="62" spans="2:9" s="4" customFormat="1">
      <c r="B62" s="84"/>
      <c r="C62" s="3"/>
      <c r="D62" s="3"/>
      <c r="E62" s="3"/>
      <c r="F62" s="3"/>
      <c r="G62" s="3"/>
      <c r="H62" s="8"/>
      <c r="I62" s="3"/>
    </row>
    <row r="63" spans="2:9" s="4" customFormat="1">
      <c r="B63" s="84"/>
      <c r="C63" s="3"/>
      <c r="D63" s="3"/>
      <c r="E63" s="3"/>
      <c r="F63" s="3"/>
      <c r="G63" s="3"/>
      <c r="H63" s="8"/>
      <c r="I63" s="3"/>
    </row>
    <row r="64" spans="2:9" s="4" customFormat="1">
      <c r="B64" s="84"/>
      <c r="C64" s="3"/>
      <c r="D64" s="3"/>
      <c r="E64" s="3"/>
      <c r="F64" s="3"/>
      <c r="G64" s="3"/>
      <c r="H64" s="8"/>
      <c r="I64" s="3"/>
    </row>
    <row r="65" spans="2:9" s="4" customFormat="1">
      <c r="B65" s="84"/>
      <c r="C65" s="3"/>
      <c r="D65" s="3"/>
      <c r="E65" s="3"/>
      <c r="F65" s="3"/>
      <c r="G65" s="3"/>
      <c r="H65" s="8"/>
      <c r="I65" s="3"/>
    </row>
    <row r="66" spans="2:9" s="4" customFormat="1">
      <c r="B66" s="84"/>
      <c r="C66" s="3"/>
      <c r="D66" s="3"/>
      <c r="E66" s="3"/>
      <c r="F66" s="3"/>
      <c r="G66" s="3"/>
      <c r="H66" s="8"/>
      <c r="I66" s="3"/>
    </row>
    <row r="67" spans="2:9" s="4" customFormat="1">
      <c r="B67" s="84"/>
      <c r="C67" s="3"/>
      <c r="D67" s="3"/>
      <c r="E67" s="3"/>
      <c r="F67" s="3"/>
      <c r="G67" s="3"/>
      <c r="H67" s="8"/>
      <c r="I67" s="3"/>
    </row>
    <row r="68" spans="2:9" s="4" customFormat="1">
      <c r="B68" s="84"/>
      <c r="C68" s="3"/>
      <c r="D68" s="3"/>
      <c r="E68" s="3"/>
      <c r="F68" s="3"/>
      <c r="G68" s="3"/>
      <c r="H68" s="8"/>
      <c r="I68" s="3"/>
    </row>
    <row r="69" spans="2:9" s="4" customFormat="1">
      <c r="B69" s="84"/>
      <c r="C69" s="3"/>
      <c r="D69" s="3"/>
      <c r="E69" s="3"/>
      <c r="F69" s="3"/>
      <c r="G69" s="3"/>
      <c r="H69" s="8"/>
      <c r="I69" s="3"/>
    </row>
    <row r="70" spans="2:9" s="4" customFormat="1">
      <c r="B70" s="84"/>
      <c r="C70" s="3"/>
      <c r="D70" s="3"/>
      <c r="E70" s="3"/>
      <c r="F70" s="3"/>
      <c r="G70" s="3"/>
      <c r="H70" s="8"/>
      <c r="I70" s="3"/>
    </row>
    <row r="71" spans="2:9" s="4" customFormat="1">
      <c r="B71" s="84"/>
      <c r="C71" s="3"/>
      <c r="D71" s="3"/>
      <c r="E71" s="3"/>
      <c r="F71" s="3"/>
      <c r="G71" s="3"/>
      <c r="H71" s="8"/>
      <c r="I71" s="3"/>
    </row>
    <row r="72" spans="2:9" s="4" customFormat="1">
      <c r="B72" s="84"/>
      <c r="C72" s="3"/>
      <c r="D72" s="3"/>
      <c r="E72" s="3"/>
      <c r="F72" s="3"/>
      <c r="G72" s="3"/>
      <c r="H72" s="8"/>
      <c r="I72" s="3"/>
    </row>
    <row r="73" spans="2:9" s="4" customFormat="1">
      <c r="B73" s="84"/>
      <c r="C73" s="3"/>
      <c r="D73" s="3"/>
      <c r="E73" s="3"/>
      <c r="F73" s="3"/>
      <c r="G73" s="3"/>
      <c r="H73" s="8"/>
      <c r="I73" s="3"/>
    </row>
    <row r="74" spans="2:9" s="4" customFormat="1">
      <c r="B74" s="84"/>
      <c r="C74" s="3"/>
      <c r="D74" s="3"/>
      <c r="E74" s="3"/>
      <c r="F74" s="3"/>
      <c r="G74" s="3"/>
      <c r="H74" s="8"/>
      <c r="I74" s="3"/>
    </row>
    <row r="75" spans="2:9" s="4" customFormat="1">
      <c r="B75" s="84"/>
      <c r="C75" s="3"/>
      <c r="D75" s="3"/>
      <c r="E75" s="3"/>
      <c r="F75" s="3"/>
      <c r="G75" s="3"/>
      <c r="H75" s="8"/>
      <c r="I75" s="3"/>
    </row>
    <row r="76" spans="2:9" s="4" customFormat="1">
      <c r="B76" s="84"/>
      <c r="C76" s="3"/>
      <c r="D76" s="3"/>
      <c r="E76" s="3"/>
      <c r="F76" s="3"/>
      <c r="G76" s="3"/>
      <c r="H76" s="8"/>
      <c r="I76" s="3"/>
    </row>
    <row r="77" spans="2:9" s="4" customFormat="1">
      <c r="B77" s="84"/>
      <c r="C77" s="3"/>
      <c r="D77" s="3"/>
      <c r="E77" s="3"/>
      <c r="F77" s="3"/>
      <c r="G77" s="3"/>
      <c r="H77" s="8"/>
      <c r="I77" s="3"/>
    </row>
    <row r="78" spans="2:9" s="4" customFormat="1">
      <c r="B78" s="84"/>
      <c r="C78" s="3"/>
      <c r="D78" s="3"/>
      <c r="E78" s="3"/>
      <c r="F78" s="3"/>
      <c r="G78" s="3"/>
      <c r="H78" s="8"/>
      <c r="I78" s="3"/>
    </row>
    <row r="79" spans="2:9" s="4" customFormat="1">
      <c r="B79" s="84"/>
      <c r="C79" s="3"/>
      <c r="D79" s="3"/>
      <c r="E79" s="3"/>
      <c r="F79" s="3"/>
      <c r="G79" s="3"/>
      <c r="H79" s="8"/>
      <c r="I79" s="3"/>
    </row>
    <row r="80" spans="2:9" s="4" customFormat="1">
      <c r="B80" s="84"/>
      <c r="C80" s="3"/>
      <c r="D80" s="3"/>
      <c r="E80" s="3"/>
      <c r="F80" s="3"/>
      <c r="G80" s="3"/>
      <c r="H80" s="8"/>
      <c r="I80" s="3"/>
    </row>
    <row r="81" spans="2:9" s="4" customFormat="1">
      <c r="B81" s="84"/>
      <c r="C81" s="3"/>
      <c r="D81" s="3"/>
      <c r="E81" s="3"/>
      <c r="F81" s="3"/>
      <c r="G81" s="3"/>
      <c r="H81" s="8"/>
      <c r="I81" s="3"/>
    </row>
    <row r="82" spans="2:9" s="4" customFormat="1">
      <c r="B82" s="84"/>
      <c r="C82" s="3"/>
      <c r="D82" s="3"/>
      <c r="E82" s="3"/>
      <c r="F82" s="3"/>
      <c r="G82" s="3"/>
      <c r="H82" s="8"/>
      <c r="I82" s="3"/>
    </row>
    <row r="83" spans="2:9" s="4" customFormat="1">
      <c r="B83" s="84"/>
      <c r="C83" s="3"/>
      <c r="D83" s="3"/>
      <c r="E83" s="3"/>
      <c r="F83" s="3"/>
      <c r="G83" s="3"/>
      <c r="H83" s="8"/>
      <c r="I83" s="3"/>
    </row>
    <row r="84" spans="2:9" s="4" customFormat="1">
      <c r="B84" s="84"/>
      <c r="C84" s="3"/>
      <c r="D84" s="3"/>
      <c r="E84" s="3"/>
      <c r="F84" s="3"/>
      <c r="G84" s="3"/>
      <c r="H84" s="8"/>
      <c r="I84" s="3"/>
    </row>
    <row r="85" spans="2:9" s="4" customFormat="1">
      <c r="B85" s="84"/>
      <c r="C85" s="3"/>
      <c r="D85" s="3"/>
      <c r="E85" s="3"/>
      <c r="F85" s="3"/>
      <c r="G85" s="3"/>
      <c r="H85" s="8"/>
      <c r="I85" s="3"/>
    </row>
    <row r="86" spans="2:9" s="4" customFormat="1">
      <c r="B86" s="84"/>
      <c r="C86" s="3"/>
      <c r="D86" s="3"/>
      <c r="E86" s="3"/>
      <c r="F86" s="3"/>
      <c r="G86" s="3"/>
      <c r="H86" s="8"/>
      <c r="I86" s="3"/>
    </row>
    <row r="87" spans="2:9" s="4" customFormat="1">
      <c r="B87" s="84"/>
      <c r="C87" s="3"/>
      <c r="D87" s="3"/>
      <c r="E87" s="3"/>
      <c r="F87" s="3"/>
      <c r="G87" s="3"/>
      <c r="H87" s="8"/>
      <c r="I87" s="3"/>
    </row>
    <row r="88" spans="2:9" s="4" customFormat="1">
      <c r="B88" s="84"/>
      <c r="C88" s="3"/>
      <c r="D88" s="3"/>
      <c r="E88" s="3"/>
      <c r="F88" s="3"/>
      <c r="G88" s="3"/>
      <c r="H88" s="8"/>
      <c r="I88" s="3"/>
    </row>
    <row r="89" spans="2:9" s="4" customFormat="1">
      <c r="B89" s="84"/>
      <c r="C89" s="3"/>
      <c r="D89" s="3"/>
      <c r="E89" s="3"/>
      <c r="F89" s="3"/>
      <c r="G89" s="3"/>
      <c r="H89" s="8"/>
      <c r="I89" s="3"/>
    </row>
    <row r="90" spans="2:9" s="4" customFormat="1">
      <c r="B90" s="84"/>
      <c r="C90" s="3"/>
      <c r="D90" s="3"/>
      <c r="E90" s="3"/>
      <c r="F90" s="3"/>
      <c r="G90" s="3"/>
      <c r="H90" s="8"/>
      <c r="I90" s="3"/>
    </row>
    <row r="91" spans="2:9" s="4" customFormat="1">
      <c r="B91" s="84"/>
      <c r="C91" s="3"/>
      <c r="D91" s="3"/>
      <c r="E91" s="3"/>
      <c r="F91" s="3"/>
      <c r="G91" s="3"/>
      <c r="H91" s="8"/>
      <c r="I91" s="3"/>
    </row>
    <row r="92" spans="2:9" s="4" customFormat="1">
      <c r="B92" s="84"/>
      <c r="C92" s="3"/>
      <c r="D92" s="3"/>
      <c r="E92" s="3"/>
      <c r="F92" s="3"/>
      <c r="G92" s="3"/>
      <c r="H92" s="8"/>
      <c r="I92" s="3"/>
    </row>
    <row r="93" spans="2:9" s="4" customFormat="1">
      <c r="B93" s="84"/>
      <c r="C93" s="3"/>
      <c r="D93" s="3"/>
      <c r="E93" s="3"/>
      <c r="F93" s="3"/>
      <c r="G93" s="3"/>
      <c r="H93" s="8"/>
      <c r="I93" s="3"/>
    </row>
    <row r="94" spans="2:9" s="4" customFormat="1">
      <c r="B94" s="84"/>
      <c r="C94" s="3"/>
      <c r="D94" s="3"/>
      <c r="E94" s="3"/>
      <c r="F94" s="3"/>
      <c r="G94" s="3"/>
      <c r="H94" s="8"/>
      <c r="I94" s="3"/>
    </row>
    <row r="95" spans="2:9" s="4" customFormat="1">
      <c r="B95" s="84"/>
      <c r="C95" s="3"/>
      <c r="D95" s="3"/>
      <c r="E95" s="3"/>
      <c r="F95" s="3"/>
      <c r="G95" s="3"/>
      <c r="H95" s="8"/>
      <c r="I95" s="3"/>
    </row>
    <row r="96" spans="2:9" s="4" customFormat="1">
      <c r="B96" s="84"/>
      <c r="C96" s="3"/>
      <c r="D96" s="3"/>
      <c r="E96" s="3"/>
      <c r="F96" s="3"/>
      <c r="G96" s="3"/>
      <c r="H96" s="8"/>
      <c r="I96" s="3"/>
    </row>
    <row r="97" spans="2:9" s="4" customFormat="1">
      <c r="B97" s="84"/>
      <c r="C97" s="3"/>
      <c r="D97" s="3"/>
      <c r="E97" s="3"/>
      <c r="F97" s="3"/>
      <c r="G97" s="3"/>
      <c r="H97" s="8"/>
      <c r="I97" s="3"/>
    </row>
    <row r="98" spans="2:9" s="4" customFormat="1">
      <c r="B98" s="84"/>
      <c r="C98" s="3"/>
      <c r="D98" s="3"/>
      <c r="E98" s="3"/>
      <c r="F98" s="3"/>
      <c r="G98" s="3"/>
      <c r="H98" s="8"/>
      <c r="I98" s="3"/>
    </row>
    <row r="99" spans="2:9" s="4" customFormat="1">
      <c r="B99" s="84"/>
      <c r="C99" s="3"/>
      <c r="D99" s="3"/>
      <c r="E99" s="3"/>
      <c r="F99" s="3"/>
      <c r="G99" s="3"/>
      <c r="H99" s="8"/>
      <c r="I99" s="3"/>
    </row>
    <row r="100" spans="2:9" s="4" customFormat="1">
      <c r="B100" s="84"/>
      <c r="C100" s="3"/>
      <c r="D100" s="3"/>
      <c r="E100" s="3"/>
      <c r="F100" s="3"/>
      <c r="G100" s="3"/>
      <c r="H100" s="8"/>
      <c r="I100" s="3"/>
    </row>
    <row r="101" spans="2:9" s="4" customFormat="1">
      <c r="B101" s="84"/>
      <c r="C101" s="3"/>
      <c r="D101" s="3"/>
      <c r="E101" s="3"/>
      <c r="F101" s="3"/>
      <c r="G101" s="3"/>
      <c r="H101" s="8"/>
      <c r="I101" s="3"/>
    </row>
    <row r="102" spans="2:9" s="4" customFormat="1">
      <c r="B102" s="84"/>
      <c r="C102" s="3"/>
      <c r="D102" s="3"/>
      <c r="E102" s="3"/>
      <c r="F102" s="3"/>
      <c r="G102" s="3"/>
      <c r="H102" s="8"/>
      <c r="I102" s="3"/>
    </row>
    <row r="103" spans="2:9" s="4" customFormat="1">
      <c r="B103" s="84"/>
      <c r="C103" s="3"/>
      <c r="D103" s="3"/>
      <c r="E103" s="3"/>
      <c r="F103" s="3"/>
      <c r="G103" s="3"/>
      <c r="H103" s="8"/>
      <c r="I103" s="3"/>
    </row>
    <row r="104" spans="2:9" s="4" customFormat="1">
      <c r="B104" s="84"/>
      <c r="C104" s="3"/>
      <c r="D104" s="3"/>
      <c r="E104" s="3"/>
      <c r="F104" s="3"/>
      <c r="G104" s="3"/>
      <c r="H104" s="8"/>
      <c r="I104" s="3"/>
    </row>
    <row r="105" spans="2:9" s="4" customFormat="1">
      <c r="B105" s="84"/>
      <c r="C105" s="3"/>
      <c r="D105" s="3"/>
      <c r="E105" s="3"/>
      <c r="F105" s="3"/>
      <c r="G105" s="3"/>
      <c r="H105" s="8"/>
      <c r="I105" s="3"/>
    </row>
    <row r="106" spans="2:9" s="4" customFormat="1">
      <c r="B106" s="84"/>
      <c r="C106" s="3"/>
      <c r="D106" s="3"/>
      <c r="E106" s="3"/>
      <c r="F106" s="3"/>
      <c r="G106" s="3"/>
      <c r="H106" s="8"/>
      <c r="I106" s="3"/>
    </row>
    <row r="107" spans="2:9" s="4" customFormat="1">
      <c r="B107" s="84"/>
      <c r="C107" s="3"/>
      <c r="D107" s="3"/>
      <c r="E107" s="3"/>
      <c r="F107" s="3"/>
      <c r="G107" s="3"/>
      <c r="H107" s="8"/>
      <c r="I107" s="3"/>
    </row>
    <row r="108" spans="2:9" s="4" customFormat="1">
      <c r="B108" s="84"/>
      <c r="C108" s="3"/>
      <c r="D108" s="3"/>
      <c r="E108" s="3"/>
      <c r="F108" s="3"/>
      <c r="G108" s="3"/>
      <c r="H108" s="8"/>
      <c r="I108" s="3"/>
    </row>
    <row r="109" spans="2:9" s="4" customFormat="1">
      <c r="B109" s="84"/>
      <c r="C109" s="3"/>
      <c r="D109" s="3"/>
      <c r="E109" s="3"/>
      <c r="F109" s="3"/>
      <c r="G109" s="3"/>
      <c r="H109" s="8"/>
      <c r="I109" s="3"/>
    </row>
    <row r="110" spans="2:9" s="4" customFormat="1">
      <c r="B110" s="84"/>
      <c r="C110" s="3"/>
      <c r="D110" s="3"/>
      <c r="E110" s="3"/>
      <c r="F110" s="3"/>
      <c r="G110" s="3"/>
      <c r="H110" s="8"/>
      <c r="I110" s="3"/>
    </row>
    <row r="111" spans="2:9" s="4" customFormat="1">
      <c r="B111" s="84"/>
      <c r="C111" s="3"/>
      <c r="D111" s="3"/>
      <c r="E111" s="3"/>
      <c r="F111" s="3"/>
      <c r="G111" s="3"/>
      <c r="H111" s="8"/>
      <c r="I111" s="3"/>
    </row>
    <row r="112" spans="2:9" s="4" customFormat="1">
      <c r="B112" s="84"/>
      <c r="C112" s="3"/>
      <c r="D112" s="3"/>
      <c r="E112" s="3"/>
      <c r="F112" s="3"/>
      <c r="G112" s="3"/>
      <c r="H112" s="8"/>
      <c r="I112" s="3"/>
    </row>
    <row r="113" spans="2:9" s="4" customFormat="1">
      <c r="B113" s="84"/>
      <c r="C113" s="3"/>
      <c r="D113" s="3"/>
      <c r="E113" s="3"/>
      <c r="F113" s="3"/>
      <c r="G113" s="3"/>
      <c r="H113" s="8"/>
      <c r="I113" s="3"/>
    </row>
    <row r="114" spans="2:9" s="4" customFormat="1">
      <c r="B114" s="84"/>
      <c r="C114" s="3"/>
      <c r="D114" s="3"/>
      <c r="E114" s="3"/>
      <c r="F114" s="3"/>
      <c r="G114" s="3"/>
      <c r="H114" s="8"/>
      <c r="I114" s="3"/>
    </row>
    <row r="115" spans="2:9" s="4" customFormat="1">
      <c r="B115" s="84"/>
      <c r="C115" s="3"/>
      <c r="D115" s="3"/>
      <c r="E115" s="3"/>
      <c r="F115" s="3"/>
      <c r="G115" s="3"/>
      <c r="H115" s="8"/>
      <c r="I115" s="3"/>
    </row>
    <row r="116" spans="2:9" s="4" customFormat="1">
      <c r="B116" s="84"/>
      <c r="C116" s="3"/>
      <c r="D116" s="3"/>
      <c r="E116" s="3"/>
      <c r="F116" s="3"/>
      <c r="G116" s="3"/>
      <c r="H116" s="8"/>
      <c r="I116" s="3"/>
    </row>
    <row r="117" spans="2:9" s="4" customFormat="1">
      <c r="B117" s="84"/>
      <c r="C117" s="3"/>
      <c r="D117" s="3"/>
      <c r="E117" s="3"/>
      <c r="F117" s="3"/>
      <c r="G117" s="3"/>
      <c r="H117" s="8"/>
      <c r="I117" s="3"/>
    </row>
    <row r="118" spans="2:9" s="4" customFormat="1">
      <c r="B118" s="84"/>
      <c r="C118" s="3"/>
      <c r="D118" s="3"/>
      <c r="E118" s="3"/>
      <c r="F118" s="3"/>
      <c r="G118" s="3"/>
      <c r="H118" s="8"/>
      <c r="I118" s="3"/>
    </row>
    <row r="119" spans="2:9" s="4" customFormat="1">
      <c r="B119" s="84"/>
      <c r="C119" s="3"/>
      <c r="D119" s="3"/>
      <c r="E119" s="3"/>
      <c r="F119" s="3"/>
      <c r="G119" s="3"/>
      <c r="H119" s="8"/>
      <c r="I119" s="3"/>
    </row>
    <row r="120" spans="2:9" s="4" customFormat="1">
      <c r="B120" s="84"/>
      <c r="C120" s="3"/>
      <c r="D120" s="3"/>
      <c r="E120" s="3"/>
      <c r="F120" s="3"/>
      <c r="G120" s="3"/>
      <c r="H120" s="8"/>
      <c r="I120" s="3"/>
    </row>
    <row r="121" spans="2:9" s="4" customFormat="1">
      <c r="B121" s="84"/>
      <c r="C121" s="3"/>
      <c r="D121" s="3"/>
      <c r="E121" s="3"/>
      <c r="F121" s="3"/>
      <c r="G121" s="3"/>
      <c r="H121" s="8"/>
      <c r="I121" s="3"/>
    </row>
    <row r="122" spans="2:9" s="4" customFormat="1">
      <c r="B122" s="84"/>
      <c r="C122" s="3"/>
      <c r="D122" s="3"/>
      <c r="E122" s="3"/>
      <c r="F122" s="3"/>
      <c r="G122" s="3"/>
      <c r="H122" s="8"/>
      <c r="I122" s="3"/>
    </row>
    <row r="123" spans="2:9" s="4" customFormat="1">
      <c r="B123" s="84"/>
      <c r="C123" s="3"/>
      <c r="D123" s="3"/>
      <c r="E123" s="3"/>
      <c r="F123" s="3"/>
      <c r="G123" s="3"/>
      <c r="H123" s="8"/>
      <c r="I123" s="3"/>
    </row>
    <row r="124" spans="2:9" s="4" customFormat="1">
      <c r="B124" s="84"/>
      <c r="C124" s="3"/>
      <c r="D124" s="3"/>
      <c r="E124" s="3"/>
      <c r="F124" s="3"/>
      <c r="G124" s="3"/>
      <c r="H124" s="8"/>
      <c r="I124" s="3"/>
    </row>
    <row r="125" spans="2:9" s="4" customFormat="1">
      <c r="B125" s="84"/>
      <c r="C125" s="3"/>
      <c r="D125" s="3"/>
      <c r="E125" s="3"/>
      <c r="F125" s="3"/>
      <c r="G125" s="3"/>
      <c r="H125" s="8"/>
      <c r="I125" s="3"/>
    </row>
    <row r="126" spans="2:9" s="4" customFormat="1">
      <c r="B126" s="84"/>
      <c r="C126" s="3"/>
      <c r="D126" s="3"/>
      <c r="E126" s="3"/>
      <c r="F126" s="3"/>
      <c r="G126" s="3"/>
      <c r="H126" s="8"/>
      <c r="I126" s="3"/>
    </row>
    <row r="127" spans="2:9" s="4" customFormat="1">
      <c r="B127" s="84"/>
      <c r="C127" s="3"/>
      <c r="D127" s="3"/>
      <c r="E127" s="3"/>
      <c r="F127" s="3"/>
      <c r="G127" s="3"/>
      <c r="H127" s="8"/>
      <c r="I127" s="3"/>
    </row>
    <row r="128" spans="2:9" s="4" customFormat="1">
      <c r="B128" s="84"/>
      <c r="C128" s="3"/>
      <c r="D128" s="3"/>
      <c r="E128" s="3"/>
      <c r="F128" s="3"/>
      <c r="G128" s="3"/>
      <c r="H128" s="8"/>
      <c r="I128" s="3"/>
    </row>
    <row r="129" spans="2:9" s="4" customFormat="1">
      <c r="B129" s="84"/>
      <c r="C129" s="3"/>
      <c r="D129" s="3"/>
      <c r="E129" s="3"/>
      <c r="F129" s="3"/>
      <c r="G129" s="3"/>
      <c r="H129" s="8"/>
      <c r="I129" s="3"/>
    </row>
    <row r="130" spans="2:9" s="4" customFormat="1">
      <c r="B130" s="84"/>
      <c r="C130" s="3"/>
      <c r="D130" s="3"/>
      <c r="E130" s="3"/>
      <c r="F130" s="3"/>
      <c r="G130" s="3"/>
      <c r="H130" s="8"/>
      <c r="I130" s="3"/>
    </row>
    <row r="131" spans="2:9" s="4" customFormat="1">
      <c r="B131" s="84"/>
      <c r="C131" s="3"/>
      <c r="D131" s="3"/>
      <c r="E131" s="3"/>
      <c r="F131" s="3"/>
      <c r="G131" s="3"/>
      <c r="H131" s="8"/>
      <c r="I131" s="3"/>
    </row>
    <row r="132" spans="2:9" s="4" customFormat="1">
      <c r="B132" s="84"/>
      <c r="C132" s="3"/>
      <c r="D132" s="3"/>
      <c r="E132" s="3"/>
      <c r="F132" s="3"/>
      <c r="G132" s="3"/>
      <c r="H132" s="8"/>
      <c r="I132" s="3"/>
    </row>
    <row r="133" spans="2:9" s="4" customFormat="1">
      <c r="B133" s="84"/>
      <c r="C133" s="3"/>
      <c r="D133" s="3"/>
      <c r="E133" s="3"/>
      <c r="F133" s="3"/>
      <c r="G133" s="3"/>
      <c r="H133" s="8"/>
      <c r="I133" s="3"/>
    </row>
    <row r="134" spans="2:9" s="4" customFormat="1">
      <c r="B134" s="84"/>
      <c r="C134" s="3"/>
      <c r="D134" s="3"/>
      <c r="E134" s="3"/>
      <c r="F134" s="3"/>
      <c r="G134" s="3"/>
      <c r="H134" s="8"/>
      <c r="I134" s="3"/>
    </row>
    <row r="135" spans="2:9" s="4" customFormat="1">
      <c r="B135" s="84"/>
      <c r="C135" s="3"/>
      <c r="D135" s="3"/>
      <c r="E135" s="3"/>
      <c r="F135" s="3"/>
      <c r="G135" s="3"/>
      <c r="H135" s="8"/>
      <c r="I135" s="3"/>
    </row>
    <row r="136" spans="2:9" s="4" customFormat="1">
      <c r="B136" s="84"/>
      <c r="C136" s="3"/>
      <c r="D136" s="3"/>
      <c r="E136" s="3"/>
      <c r="F136" s="3"/>
      <c r="G136" s="3"/>
      <c r="H136" s="8"/>
      <c r="I136" s="3"/>
    </row>
    <row r="137" spans="2:9" s="4" customFormat="1">
      <c r="B137" s="84"/>
      <c r="C137" s="3"/>
      <c r="D137" s="3"/>
      <c r="E137" s="3"/>
      <c r="F137" s="3"/>
      <c r="G137" s="3"/>
      <c r="H137" s="8"/>
      <c r="I137" s="3"/>
    </row>
    <row r="138" spans="2:9" s="4" customFormat="1">
      <c r="B138" s="84"/>
      <c r="C138" s="3"/>
      <c r="D138" s="3"/>
      <c r="E138" s="3"/>
      <c r="F138" s="3"/>
      <c r="G138" s="3"/>
      <c r="H138" s="8"/>
      <c r="I138" s="3"/>
    </row>
    <row r="139" spans="2:9" s="4" customFormat="1">
      <c r="B139" s="84"/>
      <c r="C139" s="3"/>
      <c r="D139" s="3"/>
      <c r="E139" s="3"/>
      <c r="F139" s="3"/>
      <c r="G139" s="3"/>
      <c r="H139" s="8"/>
      <c r="I139" s="3"/>
    </row>
    <row r="140" spans="2:9" s="4" customFormat="1">
      <c r="B140" s="84"/>
      <c r="C140" s="3"/>
      <c r="D140" s="3"/>
      <c r="E140" s="3"/>
      <c r="F140" s="3"/>
      <c r="G140" s="3"/>
      <c r="H140" s="8"/>
      <c r="I140" s="3"/>
    </row>
    <row r="141" spans="2:9" s="4" customFormat="1">
      <c r="B141" s="84"/>
      <c r="C141" s="3"/>
      <c r="D141" s="3"/>
      <c r="E141" s="3"/>
      <c r="F141" s="3"/>
      <c r="G141" s="3"/>
      <c r="H141" s="8"/>
      <c r="I141" s="3"/>
    </row>
    <row r="142" spans="2:9" s="4" customFormat="1">
      <c r="B142" s="84"/>
      <c r="C142" s="3"/>
      <c r="D142" s="3"/>
      <c r="E142" s="3"/>
      <c r="F142" s="3"/>
      <c r="G142" s="3"/>
      <c r="H142" s="8"/>
      <c r="I142" s="3"/>
    </row>
    <row r="143" spans="2:9" s="4" customFormat="1">
      <c r="B143" s="84"/>
      <c r="C143" s="3"/>
      <c r="D143" s="3"/>
      <c r="E143" s="3"/>
      <c r="F143" s="3"/>
      <c r="G143" s="3"/>
      <c r="H143" s="8"/>
      <c r="I143" s="3"/>
    </row>
    <row r="144" spans="2:9" s="4" customFormat="1">
      <c r="B144" s="84"/>
      <c r="C144" s="3"/>
      <c r="D144" s="3"/>
      <c r="E144" s="3"/>
      <c r="F144" s="3"/>
      <c r="G144" s="3"/>
      <c r="H144" s="8"/>
      <c r="I144" s="3"/>
    </row>
    <row r="145" spans="2:9" s="4" customFormat="1">
      <c r="B145" s="84"/>
      <c r="C145" s="3"/>
      <c r="D145" s="3"/>
      <c r="E145" s="3"/>
      <c r="F145" s="3"/>
      <c r="G145" s="3"/>
      <c r="H145" s="8"/>
      <c r="I145" s="3"/>
    </row>
    <row r="146" spans="2:9" s="4" customFormat="1">
      <c r="B146" s="84"/>
      <c r="C146" s="3"/>
      <c r="D146" s="3"/>
      <c r="E146" s="3"/>
      <c r="F146" s="3"/>
      <c r="G146" s="3"/>
      <c r="H146" s="8"/>
      <c r="I146" s="3"/>
    </row>
    <row r="147" spans="2:9" s="4" customFormat="1">
      <c r="B147" s="84"/>
      <c r="C147" s="3"/>
      <c r="D147" s="3"/>
      <c r="E147" s="3"/>
      <c r="F147" s="3"/>
      <c r="G147" s="3"/>
      <c r="H147" s="8"/>
      <c r="I147" s="3"/>
    </row>
    <row r="148" spans="2:9" s="4" customFormat="1">
      <c r="B148" s="84"/>
      <c r="C148" s="3"/>
      <c r="D148" s="3"/>
      <c r="E148" s="3"/>
      <c r="F148" s="3"/>
      <c r="G148" s="3"/>
      <c r="H148" s="8"/>
      <c r="I148" s="3"/>
    </row>
    <row r="149" spans="2:9" s="4" customFormat="1">
      <c r="B149" s="84"/>
      <c r="C149" s="3"/>
      <c r="D149" s="3"/>
      <c r="E149" s="3"/>
      <c r="F149" s="3"/>
      <c r="G149" s="3"/>
      <c r="H149" s="8"/>
      <c r="I149" s="3"/>
    </row>
    <row r="150" spans="2:9" s="4" customFormat="1">
      <c r="B150" s="84"/>
      <c r="C150" s="3"/>
      <c r="D150" s="3"/>
      <c r="E150" s="3"/>
      <c r="F150" s="3"/>
      <c r="G150" s="3"/>
      <c r="H150" s="8"/>
      <c r="I150" s="3"/>
    </row>
    <row r="151" spans="2:9" s="4" customFormat="1">
      <c r="B151" s="84"/>
      <c r="C151" s="3"/>
      <c r="D151" s="3"/>
      <c r="E151" s="3"/>
      <c r="F151" s="3"/>
      <c r="G151" s="3"/>
      <c r="H151" s="8"/>
      <c r="I151" s="3"/>
    </row>
    <row r="152" spans="2:9" s="4" customFormat="1">
      <c r="B152" s="84"/>
      <c r="C152" s="3"/>
      <c r="D152" s="3"/>
      <c r="E152" s="3"/>
      <c r="F152" s="3"/>
      <c r="G152" s="3"/>
      <c r="H152" s="8"/>
      <c r="I152" s="3"/>
    </row>
    <row r="153" spans="2:9" s="4" customFormat="1">
      <c r="B153" s="84"/>
      <c r="C153" s="3"/>
      <c r="D153" s="3"/>
      <c r="E153" s="3"/>
      <c r="F153" s="3"/>
      <c r="G153" s="3"/>
      <c r="H153" s="8"/>
      <c r="I153" s="3"/>
    </row>
    <row r="154" spans="2:9" s="4" customFormat="1">
      <c r="B154" s="84"/>
      <c r="C154" s="3"/>
      <c r="D154" s="3"/>
      <c r="E154" s="3"/>
      <c r="F154" s="3"/>
      <c r="G154" s="3"/>
      <c r="H154" s="8"/>
      <c r="I154" s="3"/>
    </row>
    <row r="155" spans="2:9" s="4" customFormat="1">
      <c r="B155" s="84"/>
      <c r="C155" s="3"/>
      <c r="D155" s="3"/>
      <c r="E155" s="3"/>
      <c r="F155" s="3"/>
      <c r="G155" s="3"/>
      <c r="H155" s="8"/>
      <c r="I155" s="3"/>
    </row>
    <row r="156" spans="2:9" s="4" customFormat="1">
      <c r="B156" s="84"/>
      <c r="C156" s="3"/>
      <c r="D156" s="3"/>
      <c r="E156" s="3"/>
      <c r="F156" s="3"/>
      <c r="G156" s="3"/>
      <c r="H156" s="8"/>
      <c r="I156" s="3"/>
    </row>
    <row r="157" spans="2:9" s="4" customFormat="1">
      <c r="B157" s="84"/>
      <c r="C157" s="3"/>
      <c r="D157" s="3"/>
      <c r="E157" s="3"/>
      <c r="F157" s="3"/>
      <c r="G157" s="3"/>
      <c r="H157" s="8"/>
      <c r="I157" s="3"/>
    </row>
    <row r="158" spans="2:9" s="4" customFormat="1">
      <c r="B158" s="84"/>
      <c r="C158" s="3"/>
      <c r="D158" s="3"/>
      <c r="E158" s="3"/>
      <c r="F158" s="3"/>
      <c r="G158" s="3"/>
      <c r="H158" s="8"/>
      <c r="I158" s="3"/>
    </row>
    <row r="159" spans="2:9" s="4" customFormat="1">
      <c r="B159" s="84"/>
      <c r="C159" s="3"/>
      <c r="D159" s="3"/>
      <c r="E159" s="3"/>
      <c r="F159" s="3"/>
      <c r="G159" s="3"/>
      <c r="H159" s="8"/>
      <c r="I159" s="3"/>
    </row>
    <row r="160" spans="2:9" s="4" customFormat="1">
      <c r="B160" s="84"/>
      <c r="C160" s="3"/>
      <c r="D160" s="3"/>
      <c r="E160" s="3"/>
      <c r="F160" s="3"/>
      <c r="G160" s="3"/>
      <c r="H160" s="8"/>
      <c r="I160" s="3"/>
    </row>
    <row r="161" spans="2:9" s="4" customFormat="1">
      <c r="B161" s="84"/>
      <c r="C161" s="3"/>
      <c r="D161" s="3"/>
      <c r="E161" s="3"/>
      <c r="F161" s="3"/>
      <c r="G161" s="3"/>
      <c r="H161" s="8"/>
      <c r="I161" s="3"/>
    </row>
    <row r="162" spans="2:9" s="4" customFormat="1">
      <c r="B162" s="84"/>
      <c r="C162" s="3"/>
      <c r="D162" s="3"/>
      <c r="E162" s="3"/>
      <c r="F162" s="3"/>
      <c r="G162" s="3"/>
      <c r="H162" s="8"/>
      <c r="I162" s="3"/>
    </row>
    <row r="163" spans="2:9" s="4" customFormat="1">
      <c r="B163" s="84"/>
      <c r="C163" s="3"/>
      <c r="D163" s="3"/>
      <c r="E163" s="3"/>
      <c r="F163" s="3"/>
      <c r="G163" s="3"/>
      <c r="H163" s="8"/>
      <c r="I163" s="3"/>
    </row>
    <row r="164" spans="2:9" s="4" customFormat="1">
      <c r="B164" s="84"/>
      <c r="C164" s="3"/>
      <c r="D164" s="3"/>
      <c r="E164" s="3"/>
      <c r="F164" s="3"/>
      <c r="G164" s="3"/>
      <c r="H164" s="8"/>
      <c r="I164" s="3"/>
    </row>
    <row r="165" spans="2:9" s="4" customFormat="1">
      <c r="B165" s="84"/>
      <c r="C165" s="3"/>
      <c r="D165" s="3"/>
      <c r="E165" s="3"/>
      <c r="F165" s="3"/>
      <c r="G165" s="3"/>
      <c r="H165" s="8"/>
      <c r="I165" s="3"/>
    </row>
    <row r="166" spans="2:9" s="4" customFormat="1">
      <c r="B166" s="84"/>
      <c r="C166" s="3"/>
      <c r="D166" s="3"/>
      <c r="E166" s="3"/>
      <c r="F166" s="3"/>
      <c r="G166" s="3"/>
      <c r="H166" s="8"/>
      <c r="I166" s="3"/>
    </row>
    <row r="167" spans="2:9" s="4" customFormat="1">
      <c r="B167" s="84"/>
      <c r="C167" s="3"/>
      <c r="D167" s="3"/>
      <c r="E167" s="3"/>
      <c r="F167" s="3"/>
      <c r="G167" s="3"/>
      <c r="H167" s="8"/>
      <c r="I167" s="3"/>
    </row>
    <row r="168" spans="2:9" s="4" customFormat="1">
      <c r="B168" s="84"/>
      <c r="C168" s="3"/>
      <c r="D168" s="3"/>
      <c r="E168" s="3"/>
      <c r="F168" s="3"/>
      <c r="G168" s="3"/>
      <c r="H168" s="8"/>
      <c r="I168" s="3"/>
    </row>
    <row r="169" spans="2:9" s="4" customFormat="1">
      <c r="B169" s="84"/>
      <c r="C169" s="3"/>
      <c r="D169" s="3"/>
      <c r="E169" s="3"/>
      <c r="F169" s="3"/>
      <c r="G169" s="3"/>
      <c r="H169" s="8"/>
      <c r="I169" s="3"/>
    </row>
    <row r="170" spans="2:9" s="4" customFormat="1">
      <c r="B170" s="84"/>
      <c r="C170" s="3"/>
      <c r="D170" s="3"/>
      <c r="E170" s="3"/>
      <c r="F170" s="3"/>
      <c r="G170" s="3"/>
      <c r="H170" s="8"/>
      <c r="I170" s="3"/>
    </row>
    <row r="171" spans="2:9" s="4" customFormat="1">
      <c r="B171" s="84"/>
      <c r="C171" s="3"/>
      <c r="D171" s="3"/>
      <c r="E171" s="3"/>
      <c r="F171" s="3"/>
      <c r="G171" s="3"/>
      <c r="H171" s="8"/>
      <c r="I171" s="3"/>
    </row>
    <row r="172" spans="2:9" s="4" customFormat="1">
      <c r="B172" s="84"/>
      <c r="C172" s="3"/>
      <c r="D172" s="3"/>
      <c r="E172" s="3"/>
      <c r="F172" s="3"/>
      <c r="G172" s="3"/>
      <c r="H172" s="8"/>
      <c r="I172" s="3"/>
    </row>
    <row r="173" spans="2:9" s="4" customFormat="1">
      <c r="B173" s="84"/>
      <c r="C173" s="3"/>
      <c r="D173" s="3"/>
      <c r="E173" s="3"/>
      <c r="F173" s="3"/>
      <c r="G173" s="3"/>
      <c r="H173" s="8"/>
      <c r="I173" s="3"/>
    </row>
    <row r="174" spans="2:9" s="4" customFormat="1">
      <c r="B174" s="84"/>
      <c r="C174" s="3"/>
      <c r="D174" s="3"/>
      <c r="E174" s="3"/>
      <c r="F174" s="3"/>
      <c r="G174" s="3"/>
      <c r="H174" s="8"/>
      <c r="I174" s="3"/>
    </row>
    <row r="175" spans="2:9" s="4" customFormat="1">
      <c r="B175" s="84"/>
      <c r="C175" s="3"/>
      <c r="D175" s="3"/>
      <c r="E175" s="3"/>
      <c r="F175" s="3"/>
      <c r="G175" s="3"/>
      <c r="H175" s="8"/>
      <c r="I175" s="3"/>
    </row>
    <row r="176" spans="2:9" s="4" customFormat="1">
      <c r="B176" s="84"/>
      <c r="C176" s="3"/>
      <c r="D176" s="3"/>
      <c r="E176" s="3"/>
      <c r="F176" s="3"/>
      <c r="G176" s="3"/>
      <c r="H176" s="8"/>
      <c r="I176" s="3"/>
    </row>
    <row r="177" spans="2:9" s="4" customFormat="1">
      <c r="B177" s="84"/>
      <c r="C177" s="3"/>
      <c r="D177" s="3"/>
      <c r="E177" s="3"/>
      <c r="F177" s="3"/>
      <c r="G177" s="3"/>
      <c r="H177" s="8"/>
      <c r="I177" s="3"/>
    </row>
    <row r="178" spans="2:9" s="4" customFormat="1">
      <c r="B178" s="84"/>
      <c r="C178" s="3"/>
      <c r="D178" s="3"/>
      <c r="E178" s="3"/>
      <c r="F178" s="3"/>
      <c r="G178" s="3"/>
      <c r="H178" s="8"/>
      <c r="I178" s="3"/>
    </row>
    <row r="179" spans="2:9" s="4" customFormat="1">
      <c r="B179" s="84"/>
      <c r="C179" s="3"/>
      <c r="D179" s="3"/>
      <c r="E179" s="3"/>
      <c r="F179" s="3"/>
      <c r="G179" s="3"/>
      <c r="H179" s="8"/>
      <c r="I179" s="3"/>
    </row>
    <row r="180" spans="2:9" s="4" customFormat="1">
      <c r="B180" s="84"/>
      <c r="C180" s="3"/>
      <c r="D180" s="3"/>
      <c r="E180" s="3"/>
      <c r="F180" s="3"/>
      <c r="G180" s="3"/>
      <c r="H180" s="8"/>
      <c r="I180" s="3"/>
    </row>
    <row r="181" spans="2:9" s="4" customFormat="1">
      <c r="B181" s="84"/>
      <c r="C181" s="3"/>
      <c r="D181" s="3"/>
      <c r="E181" s="3"/>
      <c r="F181" s="3"/>
      <c r="G181" s="3"/>
      <c r="H181" s="8"/>
      <c r="I181" s="3"/>
    </row>
    <row r="182" spans="2:9" s="4" customFormat="1">
      <c r="B182" s="84"/>
      <c r="C182" s="3"/>
      <c r="D182" s="3"/>
      <c r="E182" s="3"/>
      <c r="F182" s="3"/>
      <c r="G182" s="3"/>
      <c r="H182" s="8"/>
      <c r="I182" s="3"/>
    </row>
    <row r="183" spans="2:9" s="4" customFormat="1">
      <c r="B183" s="84"/>
      <c r="C183" s="3"/>
      <c r="D183" s="3"/>
      <c r="E183" s="3"/>
      <c r="F183" s="3"/>
      <c r="G183" s="3"/>
      <c r="H183" s="8"/>
      <c r="I183" s="3"/>
    </row>
    <row r="184" spans="2:9" s="4" customFormat="1">
      <c r="B184" s="84"/>
      <c r="C184" s="3"/>
      <c r="D184" s="3"/>
      <c r="E184" s="3"/>
      <c r="F184" s="3"/>
      <c r="G184" s="3"/>
      <c r="H184" s="8"/>
      <c r="I184" s="3"/>
    </row>
    <row r="185" spans="2:9" s="4" customFormat="1">
      <c r="B185" s="84"/>
      <c r="C185" s="3"/>
      <c r="D185" s="3"/>
      <c r="E185" s="3"/>
      <c r="F185" s="3"/>
      <c r="G185" s="3"/>
      <c r="H185" s="8"/>
      <c r="I185" s="3"/>
    </row>
    <row r="186" spans="2:9" s="4" customFormat="1">
      <c r="B186" s="84"/>
      <c r="C186" s="3"/>
      <c r="D186" s="3"/>
      <c r="E186" s="3"/>
      <c r="F186" s="3"/>
      <c r="G186" s="3"/>
      <c r="H186" s="8"/>
      <c r="I186" s="3"/>
    </row>
    <row r="187" spans="2:9" s="4" customFormat="1">
      <c r="B187" s="84"/>
      <c r="C187" s="3"/>
      <c r="D187" s="3"/>
      <c r="E187" s="3"/>
      <c r="F187" s="3"/>
      <c r="G187" s="3"/>
      <c r="H187" s="8"/>
      <c r="I187" s="3"/>
    </row>
    <row r="188" spans="2:9" s="4" customFormat="1">
      <c r="B188" s="84"/>
      <c r="C188" s="3"/>
      <c r="D188" s="3"/>
      <c r="E188" s="3"/>
      <c r="F188" s="3"/>
      <c r="G188" s="3"/>
      <c r="H188" s="8"/>
      <c r="I188" s="3"/>
    </row>
    <row r="189" spans="2:9" s="4" customFormat="1">
      <c r="B189" s="84"/>
      <c r="C189" s="3"/>
      <c r="D189" s="3"/>
      <c r="E189" s="3"/>
      <c r="F189" s="3"/>
      <c r="G189" s="3"/>
      <c r="H189" s="8"/>
      <c r="I189" s="3"/>
    </row>
    <row r="190" spans="2:9" s="4" customFormat="1">
      <c r="B190" s="84"/>
      <c r="C190" s="3"/>
      <c r="D190" s="3"/>
      <c r="E190" s="3"/>
      <c r="F190" s="3"/>
      <c r="G190" s="3"/>
      <c r="H190" s="8"/>
      <c r="I190" s="3"/>
    </row>
    <row r="191" spans="2:9" s="4" customFormat="1">
      <c r="B191" s="84"/>
      <c r="C191" s="3"/>
      <c r="D191" s="3"/>
      <c r="E191" s="3"/>
      <c r="F191" s="3"/>
      <c r="G191" s="3"/>
      <c r="H191" s="8"/>
      <c r="I191" s="3"/>
    </row>
    <row r="192" spans="2:9" s="4" customFormat="1">
      <c r="B192" s="84"/>
      <c r="C192" s="3"/>
      <c r="D192" s="3"/>
      <c r="E192" s="3"/>
      <c r="F192" s="3"/>
      <c r="G192" s="3"/>
      <c r="H192" s="8"/>
      <c r="I192" s="3"/>
    </row>
    <row r="193" spans="2:9" s="4" customFormat="1">
      <c r="B193" s="84"/>
      <c r="C193" s="3"/>
      <c r="D193" s="3"/>
      <c r="E193" s="3"/>
      <c r="F193" s="3"/>
      <c r="G193" s="3"/>
      <c r="H193" s="8"/>
      <c r="I193" s="3"/>
    </row>
    <row r="194" spans="2:9" s="4" customFormat="1">
      <c r="B194" s="84"/>
      <c r="C194" s="3"/>
      <c r="D194" s="3"/>
      <c r="E194" s="3"/>
      <c r="F194" s="3"/>
      <c r="G194" s="3"/>
      <c r="H194" s="8"/>
      <c r="I194" s="3"/>
    </row>
    <row r="195" spans="2:9" s="4" customFormat="1">
      <c r="B195" s="84"/>
      <c r="C195" s="3"/>
      <c r="D195" s="3"/>
      <c r="E195" s="3"/>
      <c r="F195" s="3"/>
      <c r="G195" s="3"/>
      <c r="H195" s="8"/>
      <c r="I195" s="3"/>
    </row>
    <row r="196" spans="2:9" s="4" customFormat="1">
      <c r="B196" s="84"/>
      <c r="C196" s="3"/>
      <c r="D196" s="3"/>
      <c r="E196" s="3"/>
      <c r="F196" s="3"/>
      <c r="G196" s="3"/>
      <c r="H196" s="8"/>
      <c r="I196" s="3"/>
    </row>
    <row r="197" spans="2:9" s="4" customFormat="1">
      <c r="B197" s="3"/>
      <c r="C197" s="3"/>
      <c r="D197" s="3"/>
      <c r="E197" s="3"/>
      <c r="F197" s="3"/>
      <c r="G197" s="3"/>
      <c r="H197" s="8"/>
      <c r="I197" s="3"/>
    </row>
    <row r="198" spans="2:9" s="4" customFormat="1">
      <c r="B198" s="3"/>
      <c r="C198" s="3"/>
      <c r="D198" s="3"/>
      <c r="E198" s="3"/>
      <c r="F198" s="3"/>
      <c r="G198" s="3"/>
      <c r="H198" s="8"/>
      <c r="I198" s="3"/>
    </row>
    <row r="199" spans="2:9" s="4" customFormat="1">
      <c r="B199" s="3"/>
      <c r="C199" s="3"/>
      <c r="D199" s="3"/>
      <c r="E199" s="3"/>
      <c r="F199" s="3"/>
      <c r="G199" s="3"/>
      <c r="H199" s="8"/>
      <c r="I199" s="3"/>
    </row>
    <row r="200" spans="2:9" s="4" customFormat="1">
      <c r="B200" s="3"/>
      <c r="C200" s="3"/>
      <c r="D200" s="3"/>
      <c r="E200" s="3"/>
      <c r="F200" s="3"/>
      <c r="G200" s="3"/>
      <c r="H200" s="8"/>
      <c r="I200" s="3"/>
    </row>
    <row r="201" spans="2:9" s="4" customFormat="1">
      <c r="B201" s="3"/>
      <c r="C201" s="3"/>
      <c r="D201" s="3"/>
      <c r="E201" s="3"/>
      <c r="F201" s="3"/>
      <c r="G201" s="3"/>
      <c r="H201" s="8"/>
      <c r="I201" s="3"/>
    </row>
    <row r="202" spans="2:9" s="4" customFormat="1">
      <c r="B202" s="3"/>
      <c r="C202" s="3"/>
      <c r="D202" s="3"/>
      <c r="E202" s="3"/>
      <c r="F202" s="3"/>
      <c r="G202" s="3"/>
      <c r="H202" s="8"/>
      <c r="I202" s="3"/>
    </row>
    <row r="203" spans="2:9" s="4" customFormat="1">
      <c r="B203" s="3"/>
      <c r="C203" s="3"/>
      <c r="D203" s="3"/>
      <c r="E203" s="3"/>
      <c r="F203" s="3"/>
      <c r="G203" s="3"/>
      <c r="H203" s="8"/>
      <c r="I203" s="3"/>
    </row>
    <row r="204" spans="2:9" s="4" customFormat="1">
      <c r="B204" s="3"/>
      <c r="C204" s="3"/>
      <c r="D204" s="3"/>
      <c r="E204" s="3"/>
      <c r="F204" s="3"/>
      <c r="G204" s="3"/>
      <c r="H204" s="8"/>
      <c r="I204" s="3"/>
    </row>
    <row r="205" spans="2:9" s="4" customFormat="1">
      <c r="B205" s="3"/>
      <c r="C205" s="3"/>
      <c r="D205" s="3"/>
      <c r="E205" s="3"/>
      <c r="F205" s="3"/>
      <c r="G205" s="3"/>
      <c r="H205" s="8"/>
      <c r="I205" s="3"/>
    </row>
    <row r="206" spans="2:9" s="4" customFormat="1">
      <c r="B206" s="3"/>
      <c r="C206" s="3"/>
      <c r="D206" s="3"/>
      <c r="E206" s="3"/>
      <c r="F206" s="3"/>
      <c r="G206" s="3"/>
      <c r="H206" s="8"/>
      <c r="I206" s="3"/>
    </row>
    <row r="207" spans="2:9" s="4" customFormat="1">
      <c r="B207" s="3"/>
      <c r="C207" s="3"/>
      <c r="D207" s="3"/>
      <c r="E207" s="3"/>
      <c r="F207" s="3"/>
      <c r="G207" s="3"/>
      <c r="H207" s="8"/>
      <c r="I207" s="3"/>
    </row>
    <row r="208" spans="2:9" s="4" customFormat="1">
      <c r="B208" s="3"/>
      <c r="C208" s="3"/>
      <c r="D208" s="3"/>
      <c r="E208" s="3"/>
      <c r="F208" s="3"/>
      <c r="G208" s="3"/>
      <c r="H208" s="8"/>
      <c r="I208" s="3"/>
    </row>
    <row r="209" spans="2:9" s="4" customFormat="1">
      <c r="B209" s="3"/>
      <c r="C209" s="3"/>
      <c r="D209" s="3"/>
      <c r="E209" s="3"/>
      <c r="F209" s="3"/>
      <c r="G209" s="3"/>
      <c r="H209" s="8"/>
      <c r="I209" s="3"/>
    </row>
    <row r="210" spans="2:9" s="4" customFormat="1">
      <c r="B210" s="3"/>
      <c r="C210" s="3"/>
      <c r="D210" s="3"/>
      <c r="E210" s="3"/>
      <c r="F210" s="3"/>
      <c r="G210" s="3"/>
      <c r="H210" s="8"/>
      <c r="I210" s="3"/>
    </row>
    <row r="211" spans="2:9" s="4" customFormat="1">
      <c r="B211" s="3"/>
      <c r="C211" s="3"/>
      <c r="D211" s="3"/>
      <c r="E211" s="3"/>
      <c r="F211" s="3"/>
      <c r="G211" s="3"/>
      <c r="H211" s="8"/>
      <c r="I211" s="3"/>
    </row>
    <row r="212" spans="2:9" s="4" customFormat="1">
      <c r="B212" s="3"/>
      <c r="C212" s="3"/>
      <c r="D212" s="3"/>
      <c r="E212" s="3"/>
      <c r="F212" s="3"/>
      <c r="G212" s="3"/>
      <c r="H212" s="8"/>
      <c r="I212" s="3"/>
    </row>
    <row r="213" spans="2:9" s="4" customFormat="1">
      <c r="B213" s="3"/>
      <c r="C213" s="3"/>
      <c r="D213" s="3"/>
      <c r="E213" s="3"/>
      <c r="F213" s="3"/>
      <c r="G213" s="3"/>
      <c r="H213" s="8"/>
      <c r="I213" s="3"/>
    </row>
    <row r="214" spans="2:9" s="4" customFormat="1">
      <c r="B214" s="3"/>
      <c r="C214" s="3"/>
      <c r="D214" s="3"/>
      <c r="E214" s="3"/>
      <c r="F214" s="3"/>
      <c r="G214" s="3"/>
      <c r="H214" s="8"/>
      <c r="I214" s="3"/>
    </row>
    <row r="215" spans="2:9" s="4" customFormat="1">
      <c r="B215" s="3"/>
      <c r="C215" s="3"/>
      <c r="D215" s="3"/>
      <c r="E215" s="3"/>
      <c r="F215" s="3"/>
      <c r="G215" s="3"/>
      <c r="H215" s="8"/>
      <c r="I215" s="3"/>
    </row>
    <row r="216" spans="2:9" s="4" customFormat="1">
      <c r="B216" s="3"/>
      <c r="C216" s="3"/>
      <c r="D216" s="3"/>
      <c r="E216" s="3"/>
      <c r="F216" s="3"/>
      <c r="G216" s="3"/>
      <c r="H216" s="8"/>
      <c r="I216" s="3"/>
    </row>
    <row r="217" spans="2:9" s="4" customFormat="1">
      <c r="B217" s="3"/>
      <c r="C217" s="3"/>
      <c r="D217" s="3"/>
      <c r="E217" s="3"/>
      <c r="F217" s="3"/>
      <c r="G217" s="3"/>
      <c r="H217" s="8"/>
      <c r="I217" s="3"/>
    </row>
    <row r="218" spans="2:9" s="4" customFormat="1">
      <c r="B218" s="3"/>
      <c r="C218" s="3"/>
      <c r="D218" s="3"/>
      <c r="E218" s="3"/>
      <c r="F218" s="3"/>
      <c r="G218" s="3"/>
      <c r="H218" s="8"/>
      <c r="I218" s="3"/>
    </row>
    <row r="219" spans="2:9" s="4" customFormat="1">
      <c r="B219" s="3"/>
      <c r="C219" s="3"/>
      <c r="D219" s="3"/>
      <c r="E219" s="3"/>
      <c r="F219" s="3"/>
      <c r="G219" s="3"/>
      <c r="H219" s="8"/>
      <c r="I219" s="3"/>
    </row>
    <row r="220" spans="2:9" s="4" customFormat="1">
      <c r="B220" s="3"/>
      <c r="C220" s="3"/>
      <c r="D220" s="3"/>
      <c r="E220" s="3"/>
      <c r="F220" s="3"/>
      <c r="G220" s="3"/>
      <c r="H220" s="8"/>
      <c r="I220" s="3"/>
    </row>
    <row r="221" spans="2:9" s="4" customFormat="1">
      <c r="B221" s="3"/>
      <c r="C221" s="3"/>
      <c r="D221" s="3"/>
      <c r="E221" s="3"/>
      <c r="F221" s="3"/>
      <c r="G221" s="3"/>
      <c r="H221" s="8"/>
      <c r="I221" s="3"/>
    </row>
    <row r="222" spans="2:9" s="4" customFormat="1">
      <c r="B222" s="3"/>
      <c r="C222" s="3"/>
      <c r="D222" s="3"/>
      <c r="E222" s="3"/>
      <c r="F222" s="3"/>
      <c r="G222" s="3"/>
      <c r="H222" s="8"/>
      <c r="I222" s="3"/>
    </row>
    <row r="223" spans="2:9" s="4" customFormat="1">
      <c r="B223" s="3"/>
      <c r="C223" s="3"/>
      <c r="D223" s="3"/>
      <c r="E223" s="3"/>
      <c r="F223" s="3"/>
      <c r="G223" s="3"/>
      <c r="H223" s="8"/>
      <c r="I223" s="3"/>
    </row>
    <row r="224" spans="2:9" s="4" customFormat="1">
      <c r="B224" s="3"/>
      <c r="C224" s="3"/>
      <c r="D224" s="3"/>
      <c r="E224" s="3"/>
      <c r="F224" s="3"/>
      <c r="G224" s="3"/>
      <c r="H224" s="8"/>
      <c r="I224" s="3"/>
    </row>
    <row r="225" spans="2:9" s="4" customFormat="1">
      <c r="B225" s="3"/>
      <c r="C225" s="3"/>
      <c r="D225" s="3"/>
      <c r="E225" s="3"/>
      <c r="F225" s="3"/>
      <c r="G225" s="3"/>
      <c r="H225" s="8"/>
      <c r="I225" s="3"/>
    </row>
    <row r="226" spans="2:9" s="4" customFormat="1">
      <c r="B226" s="3"/>
      <c r="C226" s="3"/>
      <c r="D226" s="3"/>
      <c r="E226" s="3"/>
      <c r="F226" s="3"/>
      <c r="G226" s="3"/>
      <c r="H226" s="8"/>
      <c r="I226" s="3"/>
    </row>
    <row r="227" spans="2:9" s="4" customFormat="1">
      <c r="B227" s="3"/>
      <c r="C227" s="3"/>
      <c r="D227" s="3"/>
      <c r="E227" s="3"/>
      <c r="F227" s="3"/>
      <c r="G227" s="3"/>
      <c r="H227" s="8"/>
      <c r="I227" s="3"/>
    </row>
    <row r="228" spans="2:9" s="4" customFormat="1">
      <c r="B228" s="3"/>
      <c r="C228" s="3"/>
      <c r="D228" s="3"/>
      <c r="E228" s="3"/>
      <c r="F228" s="3"/>
      <c r="G228" s="3"/>
      <c r="H228" s="8"/>
      <c r="I228" s="3"/>
    </row>
    <row r="229" spans="2:9" s="4" customFormat="1">
      <c r="B229" s="3"/>
      <c r="C229" s="3"/>
      <c r="D229" s="3"/>
      <c r="E229" s="3"/>
      <c r="F229" s="3"/>
      <c r="G229" s="3"/>
      <c r="H229" s="8"/>
      <c r="I229" s="3"/>
    </row>
    <row r="230" spans="2:9" s="4" customFormat="1">
      <c r="B230" s="3"/>
      <c r="C230" s="3"/>
      <c r="D230" s="3"/>
      <c r="E230" s="3"/>
      <c r="F230" s="3"/>
      <c r="G230" s="3"/>
      <c r="H230" s="8"/>
      <c r="I230" s="3"/>
    </row>
    <row r="231" spans="2:9" s="4" customFormat="1">
      <c r="B231" s="3"/>
      <c r="C231" s="3"/>
      <c r="D231" s="3"/>
      <c r="E231" s="3"/>
      <c r="F231" s="3"/>
      <c r="G231" s="3"/>
      <c r="H231" s="8"/>
      <c r="I231" s="3"/>
    </row>
    <row r="232" spans="2:9" s="4" customFormat="1">
      <c r="B232" s="3"/>
      <c r="C232" s="3"/>
      <c r="D232" s="3"/>
      <c r="E232" s="3"/>
      <c r="F232" s="3"/>
      <c r="G232" s="3"/>
      <c r="H232" s="8"/>
      <c r="I232" s="3"/>
    </row>
    <row r="233" spans="2:9" s="4" customFormat="1">
      <c r="B233" s="3"/>
      <c r="C233" s="3"/>
      <c r="D233" s="3"/>
      <c r="E233" s="3"/>
      <c r="F233" s="3"/>
      <c r="G233" s="3"/>
      <c r="H233" s="8"/>
      <c r="I233" s="3"/>
    </row>
    <row r="234" spans="2:9" s="4" customFormat="1">
      <c r="B234" s="3"/>
      <c r="C234" s="3"/>
      <c r="D234" s="3"/>
      <c r="E234" s="3"/>
      <c r="F234" s="3"/>
      <c r="G234" s="3"/>
      <c r="H234" s="8"/>
      <c r="I234" s="3"/>
    </row>
    <row r="235" spans="2:9" s="4" customFormat="1">
      <c r="B235" s="3"/>
      <c r="C235" s="3"/>
      <c r="D235" s="3"/>
      <c r="E235" s="3"/>
      <c r="F235" s="3"/>
      <c r="G235" s="3"/>
      <c r="H235" s="8"/>
      <c r="I235" s="3"/>
    </row>
    <row r="236" spans="2:9" s="4" customFormat="1">
      <c r="B236" s="3"/>
      <c r="C236" s="3"/>
      <c r="D236" s="3"/>
      <c r="E236" s="3"/>
      <c r="F236" s="3"/>
      <c r="G236" s="3"/>
      <c r="H236" s="8"/>
      <c r="I236" s="3"/>
    </row>
    <row r="237" spans="2:9" s="4" customFormat="1">
      <c r="B237" s="3"/>
      <c r="C237" s="3"/>
      <c r="D237" s="3"/>
      <c r="E237" s="3"/>
      <c r="F237" s="3"/>
      <c r="G237" s="3"/>
      <c r="H237" s="8"/>
      <c r="I237" s="3"/>
    </row>
    <row r="238" spans="2:9" s="4" customFormat="1">
      <c r="B238" s="3"/>
      <c r="C238" s="3"/>
      <c r="D238" s="3"/>
      <c r="E238" s="3"/>
      <c r="F238" s="3"/>
      <c r="G238" s="3"/>
      <c r="H238" s="8"/>
      <c r="I238" s="3"/>
    </row>
    <row r="239" spans="2:9" s="4" customFormat="1">
      <c r="B239" s="3"/>
      <c r="C239" s="3"/>
      <c r="D239" s="3"/>
      <c r="E239" s="3"/>
      <c r="F239" s="3"/>
      <c r="G239" s="3"/>
      <c r="H239" s="8"/>
      <c r="I239" s="3"/>
    </row>
    <row r="240" spans="2:9" s="4" customFormat="1">
      <c r="B240" s="3"/>
      <c r="C240" s="3"/>
      <c r="D240" s="3"/>
      <c r="E240" s="3"/>
      <c r="F240" s="3"/>
      <c r="G240" s="3"/>
      <c r="H240" s="8"/>
      <c r="I240" s="3"/>
    </row>
    <row r="241" spans="2:9" s="4" customFormat="1">
      <c r="B241" s="3"/>
      <c r="C241" s="3"/>
      <c r="D241" s="3"/>
      <c r="E241" s="3"/>
      <c r="F241" s="3"/>
      <c r="G241" s="3"/>
      <c r="H241" s="8"/>
      <c r="I241" s="3"/>
    </row>
    <row r="242" spans="2:9" s="4" customFormat="1">
      <c r="B242" s="3"/>
      <c r="C242" s="3"/>
      <c r="D242" s="3"/>
      <c r="E242" s="3"/>
      <c r="F242" s="3"/>
      <c r="G242" s="3"/>
      <c r="H242" s="8"/>
      <c r="I242" s="3"/>
    </row>
    <row r="243" spans="2:9" s="4" customFormat="1">
      <c r="B243" s="3"/>
      <c r="C243" s="3"/>
      <c r="D243" s="3"/>
      <c r="E243" s="3"/>
      <c r="F243" s="3"/>
      <c r="G243" s="3"/>
      <c r="H243" s="8"/>
      <c r="I243" s="3"/>
    </row>
    <row r="244" spans="2:9" s="4" customFormat="1">
      <c r="B244" s="3"/>
      <c r="C244" s="3"/>
      <c r="D244" s="3"/>
      <c r="E244" s="3"/>
      <c r="F244" s="3"/>
      <c r="G244" s="3"/>
      <c r="H244" s="8"/>
      <c r="I244" s="3"/>
    </row>
    <row r="245" spans="2:9" s="4" customFormat="1">
      <c r="B245" s="3"/>
      <c r="C245" s="3"/>
      <c r="D245" s="3"/>
      <c r="E245" s="3"/>
      <c r="F245" s="3"/>
      <c r="G245" s="3"/>
      <c r="H245" s="8"/>
      <c r="I245" s="3"/>
    </row>
    <row r="246" spans="2:9" s="4" customFormat="1">
      <c r="B246" s="3"/>
      <c r="C246" s="3"/>
      <c r="D246" s="3"/>
      <c r="E246" s="3"/>
      <c r="F246" s="3"/>
      <c r="G246" s="3"/>
      <c r="H246" s="8"/>
      <c r="I246" s="3"/>
    </row>
    <row r="247" spans="2:9" s="4" customFormat="1">
      <c r="B247" s="3"/>
      <c r="C247" s="3"/>
      <c r="D247" s="3"/>
      <c r="E247" s="3"/>
      <c r="F247" s="3"/>
      <c r="G247" s="3"/>
      <c r="H247" s="8"/>
      <c r="I247" s="3"/>
    </row>
    <row r="248" spans="2:9" s="4" customFormat="1">
      <c r="B248" s="3"/>
      <c r="C248" s="3"/>
      <c r="D248" s="3"/>
      <c r="E248" s="3"/>
      <c r="F248" s="3"/>
      <c r="G248" s="3"/>
      <c r="H248" s="8"/>
      <c r="I248" s="3"/>
    </row>
    <row r="249" spans="2:9" s="4" customFormat="1">
      <c r="B249" s="3"/>
      <c r="C249" s="3"/>
      <c r="D249" s="3"/>
      <c r="E249" s="3"/>
      <c r="F249" s="3"/>
      <c r="G249" s="3"/>
      <c r="H249" s="8"/>
      <c r="I249" s="3"/>
    </row>
    <row r="250" spans="2:9" s="4" customFormat="1">
      <c r="B250" s="3"/>
      <c r="C250" s="3"/>
      <c r="D250" s="3"/>
      <c r="E250" s="3"/>
      <c r="F250" s="3"/>
      <c r="G250" s="3"/>
      <c r="H250" s="8"/>
      <c r="I250" s="3"/>
    </row>
    <row r="251" spans="2:9" s="4" customFormat="1">
      <c r="B251" s="3"/>
      <c r="C251" s="3"/>
      <c r="D251" s="3"/>
      <c r="E251" s="3"/>
      <c r="F251" s="3"/>
      <c r="G251" s="3"/>
      <c r="H251" s="8"/>
      <c r="I251" s="3"/>
    </row>
    <row r="252" spans="2:9" s="4" customFormat="1">
      <c r="B252" s="3"/>
      <c r="C252" s="3"/>
      <c r="D252" s="3"/>
      <c r="E252" s="3"/>
      <c r="F252" s="3"/>
      <c r="G252" s="3"/>
      <c r="H252" s="8"/>
      <c r="I252" s="3"/>
    </row>
    <row r="253" spans="2:9" s="4" customFormat="1">
      <c r="B253" s="3"/>
      <c r="C253" s="3"/>
      <c r="D253" s="3"/>
      <c r="E253" s="3"/>
      <c r="F253" s="3"/>
      <c r="G253" s="3"/>
      <c r="H253" s="8"/>
      <c r="I253" s="3"/>
    </row>
    <row r="254" spans="2:9" s="4" customFormat="1">
      <c r="B254" s="3"/>
      <c r="C254" s="3"/>
      <c r="D254" s="3"/>
      <c r="E254" s="3"/>
      <c r="F254" s="3"/>
      <c r="G254" s="3"/>
      <c r="H254" s="8"/>
      <c r="I254" s="3"/>
    </row>
    <row r="255" spans="2:9" s="4" customFormat="1">
      <c r="B255" s="3"/>
      <c r="C255" s="3"/>
      <c r="D255" s="3"/>
      <c r="E255" s="3"/>
      <c r="F255" s="3"/>
      <c r="G255" s="3"/>
      <c r="H255" s="8"/>
      <c r="I255" s="3"/>
    </row>
    <row r="256" spans="2:9" s="4" customFormat="1">
      <c r="B256" s="3"/>
      <c r="C256" s="3"/>
      <c r="D256" s="3"/>
      <c r="E256" s="3"/>
      <c r="F256" s="3"/>
      <c r="G256" s="3"/>
      <c r="H256" s="8"/>
      <c r="I256" s="3"/>
    </row>
    <row r="257" spans="2:9" s="4" customFormat="1">
      <c r="B257" s="3"/>
      <c r="C257" s="3"/>
      <c r="D257" s="3"/>
      <c r="E257" s="3"/>
      <c r="F257" s="3"/>
      <c r="G257" s="3"/>
      <c r="H257" s="8"/>
      <c r="I257" s="3"/>
    </row>
    <row r="258" spans="2:9" s="4" customFormat="1">
      <c r="B258" s="3"/>
      <c r="C258" s="3"/>
      <c r="D258" s="3"/>
      <c r="E258" s="3"/>
      <c r="F258" s="3"/>
      <c r="G258" s="3"/>
      <c r="H258" s="8"/>
      <c r="I258" s="3"/>
    </row>
    <row r="259" spans="2:9" s="4" customFormat="1">
      <c r="B259" s="3"/>
      <c r="C259" s="3"/>
      <c r="D259" s="3"/>
      <c r="E259" s="3"/>
      <c r="F259" s="3"/>
      <c r="G259" s="3"/>
      <c r="H259" s="8"/>
      <c r="I259" s="3"/>
    </row>
    <row r="260" spans="2:9" s="4" customFormat="1">
      <c r="B260" s="3"/>
      <c r="C260" s="3"/>
      <c r="D260" s="3"/>
      <c r="E260" s="3"/>
      <c r="F260" s="3"/>
      <c r="G260" s="3"/>
      <c r="H260" s="8"/>
      <c r="I260" s="3"/>
    </row>
    <row r="261" spans="2:9" s="4" customFormat="1">
      <c r="B261" s="3"/>
      <c r="C261" s="3"/>
      <c r="D261" s="3"/>
      <c r="E261" s="3"/>
      <c r="F261" s="3"/>
      <c r="G261" s="3"/>
      <c r="H261" s="8"/>
      <c r="I261" s="3"/>
    </row>
    <row r="262" spans="2:9" s="4" customFormat="1">
      <c r="B262" s="3"/>
      <c r="C262" s="3"/>
      <c r="D262" s="3"/>
      <c r="E262" s="3"/>
      <c r="F262" s="3"/>
      <c r="G262" s="3"/>
      <c r="H262" s="8"/>
      <c r="I262" s="3"/>
    </row>
    <row r="263" spans="2:9" s="4" customFormat="1">
      <c r="B263" s="3"/>
      <c r="C263" s="3"/>
      <c r="D263" s="3"/>
      <c r="E263" s="3"/>
      <c r="F263" s="3"/>
      <c r="G263" s="3"/>
      <c r="H263" s="8"/>
      <c r="I263" s="3"/>
    </row>
    <row r="264" spans="2:9" s="4" customFormat="1">
      <c r="B264" s="3"/>
      <c r="C264" s="3"/>
      <c r="D264" s="3"/>
      <c r="E264" s="3"/>
      <c r="F264" s="3"/>
      <c r="G264" s="3"/>
      <c r="H264" s="8"/>
      <c r="I264" s="3"/>
    </row>
    <row r="265" spans="2:9" s="4" customFormat="1">
      <c r="B265" s="3"/>
      <c r="C265" s="3"/>
      <c r="D265" s="3"/>
      <c r="E265" s="3"/>
      <c r="F265" s="3"/>
      <c r="G265" s="3"/>
      <c r="H265" s="8"/>
      <c r="I265" s="3"/>
    </row>
    <row r="266" spans="2:9" s="4" customFormat="1">
      <c r="B266" s="3"/>
      <c r="C266" s="3"/>
      <c r="D266" s="3"/>
      <c r="E266" s="3"/>
      <c r="F266" s="3"/>
      <c r="G266" s="3"/>
      <c r="H266" s="8"/>
      <c r="I266" s="3"/>
    </row>
    <row r="267" spans="2:9" s="4" customFormat="1">
      <c r="B267" s="3"/>
      <c r="C267" s="3"/>
      <c r="D267" s="3"/>
      <c r="E267" s="3"/>
      <c r="F267" s="3"/>
      <c r="G267" s="3"/>
      <c r="H267" s="8"/>
      <c r="I267" s="3"/>
    </row>
    <row r="268" spans="2:9" s="4" customFormat="1">
      <c r="B268" s="3"/>
      <c r="C268" s="3"/>
      <c r="D268" s="3"/>
      <c r="E268" s="3"/>
      <c r="F268" s="3"/>
      <c r="G268" s="3"/>
      <c r="H268" s="8"/>
      <c r="I268" s="3"/>
    </row>
    <row r="269" spans="2:9" s="4" customFormat="1">
      <c r="B269" s="3"/>
      <c r="C269" s="3"/>
      <c r="D269" s="3"/>
      <c r="E269" s="3"/>
      <c r="F269" s="3"/>
      <c r="G269" s="3"/>
      <c r="H269" s="8"/>
      <c r="I269" s="3"/>
    </row>
    <row r="270" spans="2:9" s="4" customFormat="1">
      <c r="B270" s="3"/>
      <c r="C270" s="3"/>
      <c r="D270" s="3"/>
      <c r="E270" s="3"/>
      <c r="F270" s="3"/>
      <c r="G270" s="3"/>
      <c r="H270" s="8"/>
      <c r="I270" s="3"/>
    </row>
    <row r="271" spans="2:9" s="4" customFormat="1">
      <c r="B271" s="3"/>
      <c r="C271" s="3"/>
      <c r="D271" s="3"/>
      <c r="E271" s="3"/>
      <c r="F271" s="3"/>
      <c r="G271" s="3"/>
      <c r="H271" s="8"/>
      <c r="I271" s="3"/>
    </row>
    <row r="272" spans="2:9" s="4" customFormat="1">
      <c r="B272" s="3"/>
      <c r="C272" s="3"/>
      <c r="D272" s="3"/>
      <c r="E272" s="3"/>
      <c r="F272" s="3"/>
      <c r="G272" s="3"/>
      <c r="H272" s="8"/>
      <c r="I272" s="3"/>
    </row>
    <row r="273" spans="2:9" s="4" customFormat="1">
      <c r="B273" s="3"/>
      <c r="C273" s="3"/>
      <c r="D273" s="3"/>
      <c r="E273" s="3"/>
      <c r="F273" s="3"/>
      <c r="G273" s="3"/>
      <c r="H273" s="8"/>
      <c r="I273" s="3"/>
    </row>
    <row r="274" spans="2:9" s="4" customFormat="1">
      <c r="B274" s="3"/>
      <c r="C274" s="3"/>
      <c r="D274" s="3"/>
      <c r="E274" s="3"/>
      <c r="F274" s="3"/>
      <c r="G274" s="3"/>
      <c r="H274" s="8"/>
      <c r="I274" s="3"/>
    </row>
    <row r="275" spans="2:9" s="4" customFormat="1">
      <c r="B275" s="3"/>
      <c r="C275" s="3"/>
      <c r="D275" s="3"/>
      <c r="E275" s="3"/>
      <c r="F275" s="3"/>
      <c r="G275" s="3"/>
      <c r="H275" s="8"/>
      <c r="I275" s="3"/>
    </row>
    <row r="276" spans="2:9" s="4" customFormat="1">
      <c r="B276" s="3"/>
      <c r="C276" s="3"/>
      <c r="D276" s="3"/>
      <c r="E276" s="3"/>
      <c r="F276" s="3"/>
      <c r="G276" s="3"/>
      <c r="H276" s="8"/>
      <c r="I276" s="3"/>
    </row>
    <row r="277" spans="2:9" s="4" customFormat="1">
      <c r="B277" s="3"/>
      <c r="C277" s="3"/>
      <c r="D277" s="3"/>
      <c r="E277" s="3"/>
      <c r="F277" s="3"/>
      <c r="G277" s="3"/>
      <c r="H277" s="8"/>
      <c r="I277" s="3"/>
    </row>
    <row r="278" spans="2:9" s="4" customFormat="1">
      <c r="B278" s="3"/>
      <c r="C278" s="3"/>
      <c r="D278" s="3"/>
      <c r="E278" s="3"/>
      <c r="F278" s="3"/>
      <c r="G278" s="3"/>
      <c r="H278" s="8"/>
      <c r="I278" s="3"/>
    </row>
    <row r="279" spans="2:9" s="4" customFormat="1">
      <c r="B279" s="3"/>
      <c r="C279" s="3"/>
      <c r="D279" s="3"/>
      <c r="E279" s="3"/>
      <c r="F279" s="3"/>
      <c r="G279" s="3"/>
      <c r="H279" s="8"/>
      <c r="I279" s="3"/>
    </row>
    <row r="280" spans="2:9" s="4" customFormat="1">
      <c r="B280" s="3"/>
      <c r="C280" s="3"/>
      <c r="D280" s="3"/>
      <c r="E280" s="3"/>
      <c r="F280" s="3"/>
      <c r="G280" s="3"/>
      <c r="H280" s="8"/>
      <c r="I280" s="3"/>
    </row>
    <row r="281" spans="2:9" s="4" customFormat="1">
      <c r="B281" s="3"/>
      <c r="C281" s="3"/>
      <c r="D281" s="3"/>
      <c r="E281" s="3"/>
      <c r="F281" s="3"/>
      <c r="G281" s="3"/>
      <c r="H281" s="8"/>
      <c r="I281" s="3"/>
    </row>
    <row r="282" spans="2:9" s="4" customFormat="1">
      <c r="B282" s="3"/>
      <c r="C282" s="3"/>
      <c r="D282" s="3"/>
      <c r="E282" s="3"/>
      <c r="F282" s="3"/>
      <c r="G282" s="3"/>
      <c r="H282" s="8"/>
      <c r="I282" s="3"/>
    </row>
    <row r="283" spans="2:9" s="4" customFormat="1">
      <c r="B283" s="3"/>
      <c r="C283" s="3"/>
      <c r="D283" s="3"/>
      <c r="E283" s="3"/>
      <c r="F283" s="3"/>
      <c r="G283" s="3"/>
      <c r="H283" s="8"/>
      <c r="I283" s="3"/>
    </row>
    <row r="284" spans="2:9" s="4" customFormat="1">
      <c r="B284" s="3"/>
      <c r="C284" s="3"/>
      <c r="D284" s="3"/>
      <c r="E284" s="3"/>
      <c r="F284" s="3"/>
      <c r="G284" s="3"/>
      <c r="H284" s="8"/>
      <c r="I284" s="3"/>
    </row>
    <row r="285" spans="2:9" s="4" customFormat="1">
      <c r="B285" s="3"/>
      <c r="C285" s="3"/>
      <c r="D285" s="3"/>
      <c r="E285" s="3"/>
      <c r="F285" s="3"/>
      <c r="G285" s="3"/>
      <c r="H285" s="8"/>
      <c r="I285" s="3"/>
    </row>
    <row r="286" spans="2:9" s="4" customFormat="1">
      <c r="B286" s="3"/>
      <c r="C286" s="3"/>
      <c r="D286" s="3"/>
      <c r="E286" s="3"/>
      <c r="F286" s="3"/>
      <c r="G286" s="3"/>
      <c r="H286" s="8"/>
      <c r="I286" s="3"/>
    </row>
    <row r="287" spans="2:9" s="4" customFormat="1">
      <c r="B287" s="3"/>
      <c r="C287" s="3"/>
      <c r="D287" s="3"/>
      <c r="E287" s="3"/>
      <c r="F287" s="3"/>
      <c r="G287" s="3"/>
      <c r="H287" s="8"/>
      <c r="I287" s="3"/>
    </row>
    <row r="288" spans="2:9" s="4" customFormat="1">
      <c r="B288" s="3"/>
      <c r="C288" s="3"/>
      <c r="D288" s="3"/>
      <c r="E288" s="3"/>
      <c r="F288" s="3"/>
      <c r="G288" s="3"/>
      <c r="H288" s="8"/>
      <c r="I288" s="3"/>
    </row>
    <row r="289" spans="2:9" s="4" customFormat="1">
      <c r="B289" s="3"/>
      <c r="C289" s="3"/>
      <c r="D289" s="3"/>
      <c r="E289" s="3"/>
      <c r="F289" s="3"/>
      <c r="G289" s="3"/>
      <c r="H289" s="8"/>
      <c r="I289" s="3"/>
    </row>
    <row r="290" spans="2:9" s="4" customFormat="1">
      <c r="B290" s="3"/>
      <c r="C290" s="3"/>
      <c r="D290" s="3"/>
      <c r="E290" s="3"/>
      <c r="F290" s="3"/>
      <c r="G290" s="3"/>
      <c r="H290" s="8"/>
      <c r="I290" s="3"/>
    </row>
    <row r="291" spans="2:9" s="4" customFormat="1">
      <c r="B291" s="3"/>
      <c r="C291" s="3"/>
      <c r="D291" s="3"/>
      <c r="E291" s="3"/>
      <c r="F291" s="3"/>
      <c r="G291" s="3"/>
      <c r="H291" s="8"/>
      <c r="I291" s="3"/>
    </row>
    <row r="292" spans="2:9" s="4" customFormat="1">
      <c r="B292" s="3"/>
      <c r="C292" s="3"/>
      <c r="D292" s="3"/>
      <c r="E292" s="3"/>
      <c r="F292" s="3"/>
      <c r="G292" s="3"/>
      <c r="H292" s="8"/>
      <c r="I292" s="3"/>
    </row>
    <row r="293" spans="2:9" s="4" customFormat="1">
      <c r="B293" s="3"/>
      <c r="C293" s="3"/>
      <c r="D293" s="3"/>
      <c r="E293" s="3"/>
      <c r="F293" s="3"/>
      <c r="G293" s="3"/>
      <c r="H293" s="8"/>
      <c r="I293" s="3"/>
    </row>
    <row r="294" spans="2:9" s="4" customFormat="1">
      <c r="B294" s="3"/>
      <c r="C294" s="3"/>
      <c r="D294" s="3"/>
      <c r="E294" s="3"/>
      <c r="F294" s="3"/>
      <c r="G294" s="3"/>
      <c r="H294" s="8"/>
      <c r="I294" s="3"/>
    </row>
    <row r="295" spans="2:9" s="4" customFormat="1">
      <c r="B295" s="3"/>
      <c r="C295" s="3"/>
      <c r="D295" s="3"/>
      <c r="E295" s="3"/>
      <c r="F295" s="3"/>
      <c r="G295" s="3"/>
      <c r="H295" s="8"/>
      <c r="I295" s="3"/>
    </row>
    <row r="296" spans="2:9" s="4" customFormat="1">
      <c r="B296" s="3"/>
      <c r="C296" s="3"/>
      <c r="D296" s="3"/>
      <c r="E296" s="3"/>
      <c r="F296" s="3"/>
      <c r="G296" s="3"/>
      <c r="H296" s="8"/>
      <c r="I296" s="3"/>
    </row>
    <row r="297" spans="2:9" s="4" customFormat="1">
      <c r="B297" s="3"/>
      <c r="C297" s="3"/>
      <c r="D297" s="3"/>
      <c r="E297" s="3"/>
      <c r="F297" s="3"/>
      <c r="G297" s="3"/>
      <c r="H297" s="8"/>
      <c r="I297" s="3"/>
    </row>
    <row r="298" spans="2:9" s="4" customFormat="1">
      <c r="B298" s="3"/>
      <c r="C298" s="3"/>
      <c r="D298" s="3"/>
      <c r="E298" s="3"/>
      <c r="F298" s="3"/>
      <c r="G298" s="3"/>
      <c r="H298" s="8"/>
      <c r="I298" s="3"/>
    </row>
    <row r="299" spans="2:9" s="4" customFormat="1">
      <c r="B299" s="3"/>
      <c r="C299" s="3"/>
      <c r="D299" s="3"/>
      <c r="E299" s="3"/>
      <c r="F299" s="3"/>
      <c r="G299" s="3"/>
      <c r="H299" s="8"/>
      <c r="I299" s="3"/>
    </row>
    <row r="300" spans="2:9" s="4" customFormat="1">
      <c r="B300" s="3"/>
      <c r="C300" s="3"/>
      <c r="D300" s="3"/>
      <c r="E300" s="3"/>
      <c r="F300" s="3"/>
      <c r="G300" s="3"/>
      <c r="H300" s="8"/>
      <c r="I300" s="3"/>
    </row>
    <row r="301" spans="2:9" s="4" customFormat="1">
      <c r="B301" s="3"/>
      <c r="C301" s="3"/>
      <c r="D301" s="3"/>
      <c r="E301" s="3"/>
      <c r="F301" s="3"/>
      <c r="G301" s="3"/>
      <c r="H301" s="8"/>
      <c r="I301" s="3"/>
    </row>
    <row r="302" spans="2:9" s="4" customFormat="1">
      <c r="B302" s="3"/>
      <c r="C302" s="3"/>
      <c r="D302" s="3"/>
      <c r="E302" s="3"/>
      <c r="F302" s="3"/>
      <c r="G302" s="3"/>
      <c r="H302" s="8"/>
      <c r="I302" s="3"/>
    </row>
    <row r="303" spans="2:9" s="4" customFormat="1">
      <c r="B303" s="3"/>
      <c r="C303" s="3"/>
      <c r="D303" s="3"/>
      <c r="E303" s="3"/>
      <c r="F303" s="3"/>
      <c r="G303" s="3"/>
      <c r="H303" s="8"/>
      <c r="I303" s="3"/>
    </row>
    <row r="304" spans="2:9" s="4" customFormat="1">
      <c r="B304" s="3"/>
      <c r="C304" s="3"/>
      <c r="D304" s="3"/>
      <c r="E304" s="3"/>
      <c r="F304" s="3"/>
      <c r="G304" s="3"/>
      <c r="H304" s="8"/>
      <c r="I304" s="3"/>
    </row>
    <row r="305" spans="2:9" s="4" customFormat="1">
      <c r="B305" s="3"/>
      <c r="C305" s="3"/>
      <c r="D305" s="3"/>
      <c r="E305" s="3"/>
      <c r="F305" s="3"/>
      <c r="G305" s="3"/>
      <c r="H305" s="8"/>
      <c r="I305" s="3"/>
    </row>
    <row r="306" spans="2:9" s="4" customFormat="1">
      <c r="B306" s="3"/>
      <c r="C306" s="3"/>
      <c r="D306" s="3"/>
      <c r="E306" s="3"/>
      <c r="F306" s="3"/>
      <c r="G306" s="3"/>
      <c r="H306" s="8"/>
      <c r="I306" s="3"/>
    </row>
    <row r="307" spans="2:9" s="4" customFormat="1">
      <c r="B307" s="3"/>
      <c r="C307" s="3"/>
      <c r="D307" s="3"/>
      <c r="E307" s="3"/>
      <c r="F307" s="3"/>
      <c r="G307" s="3"/>
      <c r="H307" s="8"/>
      <c r="I307" s="3"/>
    </row>
    <row r="308" spans="2:9" s="4" customFormat="1">
      <c r="B308" s="3"/>
      <c r="C308" s="3"/>
      <c r="D308" s="3"/>
      <c r="E308" s="3"/>
      <c r="F308" s="3"/>
      <c r="G308" s="3"/>
      <c r="H308" s="8"/>
      <c r="I308" s="3"/>
    </row>
    <row r="309" spans="2:9" s="4" customFormat="1">
      <c r="B309" s="3"/>
      <c r="C309" s="3"/>
      <c r="D309" s="3"/>
      <c r="E309" s="3"/>
      <c r="F309" s="3"/>
      <c r="G309" s="3"/>
      <c r="H309" s="8"/>
      <c r="I309" s="3"/>
    </row>
    <row r="310" spans="2:9" s="4" customFormat="1">
      <c r="B310" s="3"/>
      <c r="C310" s="3"/>
      <c r="D310" s="3"/>
      <c r="E310" s="3"/>
      <c r="F310" s="3"/>
      <c r="G310" s="3"/>
      <c r="H310" s="8"/>
      <c r="I310" s="3"/>
    </row>
    <row r="311" spans="2:9" s="4" customFormat="1">
      <c r="B311" s="3"/>
      <c r="C311" s="3"/>
      <c r="D311" s="3"/>
      <c r="E311" s="3"/>
      <c r="F311" s="3"/>
      <c r="G311" s="3"/>
      <c r="H311" s="8"/>
      <c r="I311" s="3"/>
    </row>
    <row r="312" spans="2:9" s="4" customFormat="1">
      <c r="B312" s="3"/>
      <c r="C312" s="3"/>
      <c r="D312" s="3"/>
      <c r="E312" s="3"/>
      <c r="F312" s="3"/>
      <c r="G312" s="3"/>
      <c r="H312" s="8"/>
      <c r="I312" s="3"/>
    </row>
    <row r="313" spans="2:9" s="4" customFormat="1">
      <c r="B313" s="3"/>
      <c r="C313" s="3"/>
      <c r="D313" s="3"/>
      <c r="E313" s="3"/>
      <c r="F313" s="3"/>
      <c r="G313" s="3"/>
      <c r="H313" s="8"/>
      <c r="I313" s="3"/>
    </row>
    <row r="314" spans="2:9" s="4" customFormat="1">
      <c r="B314" s="3"/>
      <c r="C314" s="3"/>
      <c r="D314" s="3"/>
      <c r="E314" s="3"/>
      <c r="F314" s="3"/>
      <c r="G314" s="3"/>
      <c r="H314" s="8"/>
      <c r="I314" s="3"/>
    </row>
    <row r="315" spans="2:9" s="4" customFormat="1">
      <c r="B315" s="3"/>
      <c r="C315" s="3"/>
      <c r="D315" s="3"/>
      <c r="E315" s="3"/>
      <c r="F315" s="3"/>
      <c r="G315" s="3"/>
      <c r="H315" s="8"/>
      <c r="I315" s="3"/>
    </row>
    <row r="316" spans="2:9" s="4" customFormat="1">
      <c r="B316" s="3"/>
      <c r="C316" s="3"/>
      <c r="D316" s="3"/>
      <c r="E316" s="3"/>
      <c r="F316" s="3"/>
      <c r="G316" s="3"/>
      <c r="H316" s="8"/>
      <c r="I316" s="3"/>
    </row>
    <row r="317" spans="2:9" s="4" customFormat="1">
      <c r="B317" s="3"/>
      <c r="C317" s="3"/>
      <c r="D317" s="3"/>
      <c r="E317" s="3"/>
      <c r="F317" s="3"/>
      <c r="G317" s="3"/>
      <c r="H317" s="8"/>
      <c r="I317" s="3"/>
    </row>
    <row r="318" spans="2:9" s="4" customFormat="1">
      <c r="B318" s="3"/>
      <c r="C318" s="3"/>
      <c r="D318" s="3"/>
      <c r="E318" s="3"/>
      <c r="F318" s="3"/>
      <c r="G318" s="3"/>
      <c r="H318" s="8"/>
      <c r="I318" s="3"/>
    </row>
    <row r="319" spans="2:9" s="4" customFormat="1">
      <c r="B319" s="3"/>
      <c r="C319" s="3"/>
      <c r="D319" s="3"/>
      <c r="E319" s="3"/>
      <c r="F319" s="3"/>
      <c r="G319" s="3"/>
      <c r="H319" s="8"/>
      <c r="I319" s="3"/>
    </row>
    <row r="320" spans="2:9" s="4" customFormat="1">
      <c r="B320" s="3"/>
      <c r="C320" s="3"/>
      <c r="D320" s="3"/>
      <c r="E320" s="3"/>
      <c r="F320" s="3"/>
      <c r="G320" s="3"/>
      <c r="H320" s="8"/>
      <c r="I320" s="3"/>
    </row>
    <row r="321" spans="2:9" s="4" customFormat="1">
      <c r="B321" s="3"/>
      <c r="C321" s="3"/>
      <c r="D321" s="3"/>
      <c r="E321" s="3"/>
      <c r="F321" s="3"/>
      <c r="G321" s="3"/>
      <c r="H321" s="8"/>
      <c r="I321" s="3"/>
    </row>
    <row r="322" spans="2:9" s="4" customFormat="1">
      <c r="B322" s="3"/>
      <c r="C322" s="3"/>
      <c r="D322" s="3"/>
      <c r="E322" s="3"/>
      <c r="F322" s="3"/>
      <c r="G322" s="3"/>
      <c r="H322" s="8"/>
      <c r="I322" s="3"/>
    </row>
    <row r="323" spans="2:9" s="4" customFormat="1">
      <c r="B323" s="3"/>
      <c r="C323" s="3"/>
      <c r="D323" s="3"/>
      <c r="E323" s="3"/>
      <c r="F323" s="3"/>
      <c r="G323" s="3"/>
      <c r="H323" s="8"/>
      <c r="I323" s="3"/>
    </row>
    <row r="324" spans="2:9" s="4" customFormat="1">
      <c r="B324" s="3"/>
      <c r="C324" s="3"/>
      <c r="D324" s="3"/>
      <c r="E324" s="3"/>
      <c r="F324" s="3"/>
      <c r="G324" s="3"/>
      <c r="H324" s="8"/>
      <c r="I324" s="3"/>
    </row>
    <row r="325" spans="2:9" s="4" customFormat="1">
      <c r="B325" s="3"/>
      <c r="C325" s="3"/>
      <c r="D325" s="3"/>
      <c r="E325" s="3"/>
      <c r="F325" s="3"/>
      <c r="G325" s="3"/>
      <c r="H325" s="8"/>
      <c r="I325" s="3"/>
    </row>
    <row r="326" spans="2:9" s="4" customFormat="1">
      <c r="B326" s="3"/>
      <c r="C326" s="3"/>
      <c r="D326" s="3"/>
      <c r="E326" s="3"/>
      <c r="F326" s="3"/>
      <c r="G326" s="3"/>
      <c r="H326" s="8"/>
      <c r="I326" s="3"/>
    </row>
    <row r="327" spans="2:9" s="4" customFormat="1">
      <c r="B327" s="3"/>
      <c r="C327" s="3"/>
      <c r="D327" s="3"/>
      <c r="E327" s="3"/>
      <c r="F327" s="3"/>
      <c r="G327" s="3"/>
      <c r="H327" s="8"/>
      <c r="I327" s="3"/>
    </row>
    <row r="328" spans="2:9" s="4" customFormat="1">
      <c r="B328" s="3"/>
      <c r="C328" s="3"/>
      <c r="D328" s="3"/>
      <c r="E328" s="3"/>
      <c r="F328" s="3"/>
      <c r="G328" s="3"/>
      <c r="H328" s="8"/>
      <c r="I328" s="3"/>
    </row>
    <row r="329" spans="2:9" s="4" customFormat="1">
      <c r="B329" s="3"/>
      <c r="C329" s="3"/>
      <c r="D329" s="3"/>
      <c r="E329" s="3"/>
      <c r="F329" s="3"/>
      <c r="G329" s="3"/>
      <c r="H329" s="8"/>
      <c r="I329" s="3"/>
    </row>
    <row r="330" spans="2:9" s="4" customFormat="1">
      <c r="B330" s="3"/>
      <c r="C330" s="3"/>
      <c r="D330" s="3"/>
      <c r="E330" s="3"/>
      <c r="F330" s="3"/>
      <c r="G330" s="3"/>
      <c r="H330" s="8"/>
      <c r="I330" s="3"/>
    </row>
    <row r="331" spans="2:9" s="4" customFormat="1">
      <c r="B331" s="3"/>
      <c r="C331" s="3"/>
      <c r="D331" s="3"/>
      <c r="E331" s="3"/>
      <c r="F331" s="3"/>
      <c r="G331" s="3"/>
      <c r="H331" s="8"/>
      <c r="I331" s="3"/>
    </row>
    <row r="332" spans="2:9" s="4" customFormat="1">
      <c r="B332" s="3"/>
      <c r="C332" s="3"/>
      <c r="D332" s="3"/>
      <c r="E332" s="3"/>
      <c r="F332" s="3"/>
      <c r="G332" s="3"/>
      <c r="H332" s="8"/>
      <c r="I332" s="3"/>
    </row>
    <row r="333" spans="2:9" s="4" customFormat="1">
      <c r="B333" s="3"/>
      <c r="C333" s="3"/>
      <c r="D333" s="3"/>
      <c r="E333" s="3"/>
      <c r="F333" s="3"/>
      <c r="G333" s="3"/>
      <c r="H333" s="8"/>
      <c r="I333" s="3"/>
    </row>
    <row r="334" spans="2:9" s="4" customFormat="1">
      <c r="B334" s="3"/>
      <c r="C334" s="3"/>
      <c r="D334" s="3"/>
      <c r="E334" s="3"/>
      <c r="F334" s="3"/>
      <c r="G334" s="3"/>
      <c r="H334" s="8"/>
      <c r="I334" s="3"/>
    </row>
    <row r="335" spans="2:9" s="4" customFormat="1">
      <c r="B335" s="3"/>
      <c r="C335" s="3"/>
      <c r="D335" s="3"/>
      <c r="E335" s="3"/>
      <c r="F335" s="3"/>
      <c r="G335" s="3"/>
      <c r="H335" s="8"/>
      <c r="I335" s="3"/>
    </row>
    <row r="336" spans="2:9" s="4" customFormat="1">
      <c r="B336" s="3"/>
      <c r="C336" s="3"/>
      <c r="D336" s="3"/>
      <c r="E336" s="3"/>
      <c r="F336" s="3"/>
      <c r="G336" s="3"/>
      <c r="H336" s="8"/>
      <c r="I336" s="3"/>
    </row>
    <row r="337" spans="2:9" s="4" customFormat="1">
      <c r="B337" s="3"/>
      <c r="C337" s="3"/>
      <c r="D337" s="3"/>
      <c r="E337" s="3"/>
      <c r="F337" s="3"/>
      <c r="G337" s="3"/>
      <c r="H337" s="8"/>
      <c r="I337" s="3"/>
    </row>
    <row r="338" spans="2:9" s="4" customFormat="1">
      <c r="B338" s="3"/>
      <c r="C338" s="3"/>
      <c r="D338" s="3"/>
      <c r="E338" s="3"/>
      <c r="F338" s="3"/>
      <c r="G338" s="3"/>
      <c r="H338" s="8"/>
      <c r="I338" s="3"/>
    </row>
    <row r="339" spans="2:9" s="4" customFormat="1">
      <c r="B339" s="3"/>
      <c r="C339" s="3"/>
      <c r="D339" s="3"/>
      <c r="E339" s="3"/>
      <c r="F339" s="3"/>
      <c r="G339" s="3"/>
      <c r="H339" s="8"/>
      <c r="I339" s="3"/>
    </row>
    <row r="340" spans="2:9" s="4" customFormat="1">
      <c r="B340" s="3"/>
      <c r="C340" s="3"/>
      <c r="D340" s="3"/>
      <c r="E340" s="3"/>
      <c r="F340" s="3"/>
      <c r="G340" s="3"/>
      <c r="H340" s="8"/>
      <c r="I340" s="3"/>
    </row>
    <row r="341" spans="2:9" s="4" customFormat="1">
      <c r="B341" s="3"/>
      <c r="C341" s="3"/>
      <c r="D341" s="3"/>
      <c r="E341" s="3"/>
      <c r="F341" s="3"/>
      <c r="G341" s="3"/>
      <c r="H341" s="8"/>
      <c r="I341" s="3"/>
    </row>
    <row r="342" spans="2:9" s="4" customFormat="1">
      <c r="B342" s="3"/>
      <c r="C342" s="3"/>
      <c r="D342" s="3"/>
      <c r="E342" s="3"/>
      <c r="F342" s="3"/>
      <c r="G342" s="3"/>
      <c r="H342" s="8"/>
      <c r="I342" s="3"/>
    </row>
    <row r="343" spans="2:9" s="4" customFormat="1">
      <c r="B343" s="3"/>
      <c r="C343" s="3"/>
      <c r="D343" s="3"/>
      <c r="E343" s="3"/>
      <c r="F343" s="3"/>
      <c r="G343" s="3"/>
      <c r="H343" s="8"/>
      <c r="I343" s="3"/>
    </row>
    <row r="344" spans="2:9" s="4" customFormat="1">
      <c r="B344" s="3"/>
      <c r="C344" s="3"/>
      <c r="D344" s="3"/>
      <c r="E344" s="3"/>
      <c r="F344" s="3"/>
      <c r="G344" s="3"/>
      <c r="H344" s="8"/>
      <c r="I344" s="3"/>
    </row>
    <row r="345" spans="2:9" s="4" customFormat="1">
      <c r="B345" s="3"/>
      <c r="C345" s="3"/>
      <c r="D345" s="3"/>
      <c r="E345" s="3"/>
      <c r="F345" s="3"/>
      <c r="G345" s="3"/>
      <c r="H345" s="8"/>
      <c r="I345" s="3"/>
    </row>
    <row r="346" spans="2:9" s="4" customFormat="1">
      <c r="B346" s="3"/>
      <c r="C346" s="3"/>
      <c r="D346" s="3"/>
      <c r="E346" s="3"/>
      <c r="F346" s="3"/>
      <c r="G346" s="3"/>
      <c r="H346" s="8"/>
      <c r="I346" s="3"/>
    </row>
    <row r="347" spans="2:9" s="4" customFormat="1">
      <c r="B347" s="3"/>
      <c r="C347" s="3"/>
      <c r="D347" s="3"/>
      <c r="E347" s="3"/>
      <c r="F347" s="3"/>
      <c r="G347" s="3"/>
      <c r="H347" s="8"/>
      <c r="I347" s="3"/>
    </row>
    <row r="348" spans="2:9" s="4" customFormat="1">
      <c r="B348" s="3"/>
      <c r="C348" s="3"/>
      <c r="D348" s="3"/>
      <c r="E348" s="3"/>
      <c r="F348" s="3"/>
      <c r="G348" s="3"/>
      <c r="H348" s="8"/>
      <c r="I348" s="3"/>
    </row>
    <row r="349" spans="2:9" s="4" customFormat="1">
      <c r="B349" s="3"/>
      <c r="C349" s="3"/>
      <c r="D349" s="3"/>
      <c r="E349" s="3"/>
      <c r="F349" s="3"/>
      <c r="G349" s="3"/>
      <c r="H349" s="8"/>
      <c r="I349" s="3"/>
    </row>
    <row r="350" spans="2:9" s="4" customFormat="1">
      <c r="B350" s="3"/>
      <c r="C350" s="3"/>
      <c r="D350" s="3"/>
      <c r="E350" s="3"/>
      <c r="F350" s="3"/>
      <c r="G350" s="3"/>
      <c r="H350" s="8"/>
      <c r="I350" s="3"/>
    </row>
    <row r="351" spans="2:9" s="4" customFormat="1">
      <c r="B351" s="3"/>
      <c r="C351" s="3"/>
      <c r="D351" s="3"/>
      <c r="E351" s="3"/>
      <c r="F351" s="3"/>
      <c r="G351" s="3"/>
      <c r="H351" s="8"/>
      <c r="I351" s="3"/>
    </row>
    <row r="352" spans="2:9" s="4" customFormat="1">
      <c r="B352" s="3"/>
      <c r="C352" s="3"/>
      <c r="D352" s="3"/>
      <c r="E352" s="3"/>
      <c r="F352" s="3"/>
      <c r="G352" s="3"/>
      <c r="H352" s="8"/>
      <c r="I352" s="3"/>
    </row>
    <row r="353" spans="2:9" s="4" customFormat="1">
      <c r="B353" s="3"/>
      <c r="C353" s="3"/>
      <c r="D353" s="3"/>
      <c r="E353" s="3"/>
      <c r="F353" s="3"/>
      <c r="G353" s="3"/>
      <c r="H353" s="8"/>
      <c r="I353" s="3"/>
    </row>
    <row r="354" spans="2:9" s="4" customFormat="1">
      <c r="B354" s="3"/>
      <c r="C354" s="3"/>
      <c r="D354" s="3"/>
      <c r="E354" s="3"/>
      <c r="F354" s="3"/>
      <c r="G354" s="3"/>
      <c r="H354" s="8"/>
      <c r="I354" s="3"/>
    </row>
    <row r="355" spans="2:9" s="4" customFormat="1">
      <c r="B355" s="3"/>
      <c r="C355" s="3"/>
      <c r="D355" s="3"/>
      <c r="E355" s="3"/>
      <c r="F355" s="3"/>
      <c r="G355" s="3"/>
      <c r="H355" s="8"/>
      <c r="I355" s="3"/>
    </row>
    <row r="356" spans="2:9" s="4" customFormat="1">
      <c r="B356" s="3"/>
      <c r="C356" s="3"/>
      <c r="D356" s="3"/>
      <c r="E356" s="3"/>
      <c r="F356" s="3"/>
      <c r="G356" s="3"/>
      <c r="H356" s="8"/>
      <c r="I356" s="3"/>
    </row>
    <row r="357" spans="2:9" s="4" customFormat="1">
      <c r="B357" s="3"/>
      <c r="C357" s="3"/>
      <c r="D357" s="3"/>
      <c r="E357" s="3"/>
      <c r="F357" s="3"/>
      <c r="G357" s="3"/>
      <c r="H357" s="8"/>
      <c r="I357" s="3"/>
    </row>
    <row r="358" spans="2:9" s="4" customFormat="1">
      <c r="B358" s="3"/>
      <c r="C358" s="3"/>
      <c r="D358" s="3"/>
      <c r="E358" s="3"/>
      <c r="F358" s="3"/>
      <c r="G358" s="3"/>
      <c r="H358" s="8"/>
      <c r="I358" s="3"/>
    </row>
    <row r="359" spans="2:9" s="4" customFormat="1">
      <c r="B359" s="3"/>
      <c r="C359" s="3"/>
      <c r="D359" s="3"/>
      <c r="E359" s="3"/>
      <c r="F359" s="3"/>
      <c r="G359" s="3"/>
      <c r="H359" s="8"/>
      <c r="I359" s="3"/>
    </row>
    <row r="360" spans="2:9" s="4" customFormat="1">
      <c r="B360" s="3"/>
      <c r="C360" s="3"/>
      <c r="D360" s="3"/>
      <c r="E360" s="3"/>
      <c r="F360" s="3"/>
      <c r="G360" s="3"/>
      <c r="H360" s="8"/>
      <c r="I360" s="3"/>
    </row>
    <row r="361" spans="2:9" s="4" customFormat="1">
      <c r="B361" s="3"/>
      <c r="C361" s="3"/>
      <c r="D361" s="3"/>
      <c r="E361" s="3"/>
      <c r="F361" s="3"/>
      <c r="G361" s="3"/>
      <c r="H361" s="8"/>
      <c r="I361" s="3"/>
    </row>
    <row r="362" spans="2:9" s="4" customFormat="1">
      <c r="B362" s="3"/>
      <c r="C362" s="3"/>
      <c r="D362" s="3"/>
      <c r="E362" s="3"/>
      <c r="F362" s="3"/>
      <c r="G362" s="3"/>
      <c r="H362" s="8"/>
      <c r="I362" s="3"/>
    </row>
    <row r="363" spans="2:9" s="4" customFormat="1">
      <c r="B363" s="3"/>
      <c r="C363" s="3"/>
      <c r="D363" s="3"/>
      <c r="E363" s="3"/>
      <c r="F363" s="3"/>
      <c r="G363" s="3"/>
      <c r="H363" s="8"/>
      <c r="I363" s="3"/>
    </row>
    <row r="364" spans="2:9" s="4" customFormat="1">
      <c r="B364" s="3"/>
      <c r="C364" s="3"/>
      <c r="D364" s="3"/>
      <c r="E364" s="3"/>
      <c r="F364" s="3"/>
      <c r="G364" s="3"/>
      <c r="H364" s="8"/>
      <c r="I364" s="3"/>
    </row>
    <row r="365" spans="2:9" s="4" customFormat="1">
      <c r="B365" s="3"/>
      <c r="C365" s="3"/>
      <c r="D365" s="3"/>
      <c r="E365" s="3"/>
      <c r="F365" s="3"/>
      <c r="G365" s="3"/>
      <c r="H365" s="8"/>
      <c r="I365" s="3"/>
    </row>
    <row r="366" spans="2:9" s="4" customFormat="1">
      <c r="B366" s="3"/>
      <c r="C366" s="3"/>
      <c r="D366" s="3"/>
      <c r="E366" s="3"/>
      <c r="F366" s="3"/>
      <c r="G366" s="3"/>
      <c r="H366" s="8"/>
      <c r="I366" s="3"/>
    </row>
    <row r="367" spans="2:9" s="4" customFormat="1">
      <c r="B367" s="3"/>
      <c r="C367" s="3"/>
      <c r="D367" s="3"/>
      <c r="E367" s="3"/>
      <c r="F367" s="3"/>
      <c r="G367" s="3"/>
      <c r="H367" s="8"/>
      <c r="I367" s="3"/>
    </row>
    <row r="368" spans="2:9" s="4" customFormat="1">
      <c r="B368" s="3"/>
      <c r="C368" s="3"/>
      <c r="D368" s="3"/>
      <c r="E368" s="3"/>
      <c r="F368" s="3"/>
      <c r="G368" s="3"/>
      <c r="H368" s="8"/>
      <c r="I368" s="3"/>
    </row>
    <row r="369" spans="2:9" s="4" customFormat="1">
      <c r="B369" s="3"/>
      <c r="C369" s="3"/>
      <c r="D369" s="3"/>
      <c r="E369" s="3"/>
      <c r="F369" s="3"/>
      <c r="G369" s="3"/>
      <c r="H369" s="8"/>
      <c r="I369" s="3"/>
    </row>
    <row r="370" spans="2:9" s="4" customFormat="1">
      <c r="B370" s="3"/>
      <c r="C370" s="3"/>
      <c r="D370" s="3"/>
      <c r="E370" s="3"/>
      <c r="F370" s="3"/>
      <c r="G370" s="3"/>
      <c r="H370" s="8"/>
      <c r="I370" s="3"/>
    </row>
    <row r="371" spans="2:9" s="4" customFormat="1">
      <c r="B371" s="3"/>
      <c r="C371" s="3"/>
      <c r="D371" s="3"/>
      <c r="E371" s="3"/>
      <c r="F371" s="3"/>
      <c r="G371" s="3"/>
      <c r="H371" s="8"/>
      <c r="I371" s="3"/>
    </row>
    <row r="372" spans="2:9" s="4" customFormat="1">
      <c r="B372" s="3"/>
      <c r="C372" s="3"/>
      <c r="D372" s="3"/>
      <c r="E372" s="3"/>
      <c r="F372" s="3"/>
      <c r="G372" s="3"/>
      <c r="H372" s="8"/>
      <c r="I372" s="3"/>
    </row>
    <row r="373" spans="2:9" s="4" customFormat="1">
      <c r="B373" s="3"/>
      <c r="C373" s="3"/>
      <c r="D373" s="3"/>
      <c r="E373" s="3"/>
      <c r="F373" s="3"/>
      <c r="G373" s="3"/>
      <c r="H373" s="8"/>
      <c r="I373" s="3"/>
    </row>
    <row r="374" spans="2:9" s="4" customFormat="1">
      <c r="B374" s="3"/>
      <c r="C374" s="3"/>
      <c r="D374" s="3"/>
      <c r="E374" s="3"/>
      <c r="F374" s="3"/>
      <c r="G374" s="3"/>
      <c r="H374" s="8"/>
      <c r="I374" s="3"/>
    </row>
    <row r="375" spans="2:9" s="4" customFormat="1">
      <c r="B375" s="3"/>
      <c r="C375" s="3"/>
      <c r="D375" s="3"/>
      <c r="E375" s="3"/>
      <c r="F375" s="3"/>
      <c r="G375" s="3"/>
      <c r="H375" s="8"/>
      <c r="I375" s="3"/>
    </row>
    <row r="376" spans="2:9" s="4" customFormat="1">
      <c r="B376" s="3"/>
      <c r="C376" s="3"/>
      <c r="D376" s="3"/>
      <c r="E376" s="3"/>
      <c r="F376" s="3"/>
      <c r="G376" s="3"/>
      <c r="H376" s="8"/>
      <c r="I376" s="3"/>
    </row>
    <row r="377" spans="2:9" s="4" customFormat="1">
      <c r="B377" s="3"/>
      <c r="C377" s="3"/>
      <c r="D377" s="3"/>
      <c r="E377" s="3"/>
      <c r="F377" s="3"/>
      <c r="G377" s="3"/>
      <c r="H377" s="8"/>
      <c r="I377" s="3"/>
    </row>
    <row r="378" spans="2:9" s="4" customFormat="1">
      <c r="B378" s="3"/>
      <c r="C378" s="3"/>
      <c r="D378" s="3"/>
      <c r="E378" s="3"/>
      <c r="F378" s="3"/>
      <c r="G378" s="3"/>
      <c r="H378" s="8"/>
      <c r="I378" s="3"/>
    </row>
    <row r="379" spans="2:9" s="4" customFormat="1">
      <c r="B379" s="3"/>
      <c r="C379" s="3"/>
      <c r="D379" s="3"/>
      <c r="E379" s="3"/>
      <c r="F379" s="3"/>
      <c r="G379" s="3"/>
      <c r="H379" s="8"/>
      <c r="I379" s="3"/>
    </row>
    <row r="380" spans="2:9" s="4" customFormat="1">
      <c r="B380" s="3"/>
      <c r="C380" s="3"/>
      <c r="D380" s="3"/>
      <c r="E380" s="3"/>
      <c r="F380" s="3"/>
      <c r="G380" s="3"/>
      <c r="H380" s="8"/>
      <c r="I380" s="3"/>
    </row>
    <row r="381" spans="2:9" s="4" customFormat="1">
      <c r="B381" s="3"/>
      <c r="C381" s="3"/>
      <c r="D381" s="3"/>
      <c r="E381" s="3"/>
      <c r="F381" s="3"/>
      <c r="G381" s="3"/>
      <c r="H381" s="8"/>
      <c r="I381" s="3"/>
    </row>
    <row r="382" spans="2:9" s="4" customFormat="1">
      <c r="B382" s="3"/>
      <c r="C382" s="3"/>
      <c r="D382" s="3"/>
      <c r="E382" s="3"/>
      <c r="F382" s="3"/>
      <c r="G382" s="3"/>
      <c r="H382" s="8"/>
      <c r="I382" s="3"/>
    </row>
    <row r="383" spans="2:9" s="4" customFormat="1">
      <c r="B383" s="3"/>
      <c r="C383" s="3"/>
      <c r="D383" s="3"/>
      <c r="E383" s="3"/>
      <c r="F383" s="3"/>
      <c r="G383" s="3"/>
      <c r="H383" s="8"/>
      <c r="I383" s="3"/>
    </row>
    <row r="384" spans="2:9" s="4" customFormat="1">
      <c r="B384" s="3"/>
      <c r="C384" s="3"/>
      <c r="D384" s="3"/>
      <c r="E384" s="3"/>
      <c r="F384" s="3"/>
      <c r="G384" s="3"/>
      <c r="H384" s="8"/>
      <c r="I384" s="3"/>
    </row>
    <row r="385" spans="2:9" s="4" customFormat="1">
      <c r="B385" s="3"/>
      <c r="C385" s="3"/>
      <c r="D385" s="3"/>
      <c r="E385" s="3"/>
      <c r="F385" s="3"/>
      <c r="G385" s="3"/>
      <c r="H385" s="8"/>
      <c r="I385" s="3"/>
    </row>
    <row r="386" spans="2:9" s="4" customFormat="1">
      <c r="B386" s="3"/>
      <c r="C386" s="3"/>
      <c r="D386" s="3"/>
      <c r="E386" s="3"/>
      <c r="F386" s="3"/>
      <c r="G386" s="3"/>
      <c r="H386" s="8"/>
      <c r="I386" s="3"/>
    </row>
    <row r="387" spans="2:9" s="4" customFormat="1">
      <c r="B387" s="3"/>
      <c r="C387" s="3"/>
      <c r="D387" s="3"/>
      <c r="E387" s="3"/>
      <c r="F387" s="3"/>
      <c r="G387" s="3"/>
      <c r="H387" s="8"/>
      <c r="I387" s="3"/>
    </row>
    <row r="388" spans="2:9" s="4" customFormat="1">
      <c r="B388" s="3"/>
      <c r="C388" s="3"/>
      <c r="D388" s="3"/>
      <c r="E388" s="3"/>
      <c r="F388" s="3"/>
      <c r="G388" s="3"/>
      <c r="H388" s="8"/>
      <c r="I388" s="3"/>
    </row>
    <row r="389" spans="2:9" s="4" customFormat="1">
      <c r="B389" s="3"/>
      <c r="C389" s="3"/>
      <c r="D389" s="3"/>
      <c r="E389" s="3"/>
      <c r="F389" s="3"/>
      <c r="G389" s="3"/>
      <c r="H389" s="8"/>
      <c r="I389" s="3"/>
    </row>
    <row r="390" spans="2:9" s="4" customFormat="1">
      <c r="B390" s="3"/>
      <c r="C390" s="3"/>
      <c r="D390" s="3"/>
      <c r="E390" s="3"/>
      <c r="F390" s="3"/>
      <c r="G390" s="3"/>
      <c r="H390" s="8"/>
      <c r="I390" s="3"/>
    </row>
    <row r="391" spans="2:9" s="4" customFormat="1">
      <c r="B391" s="3"/>
      <c r="C391" s="3"/>
      <c r="D391" s="3"/>
      <c r="E391" s="3"/>
      <c r="F391" s="3"/>
      <c r="G391" s="3"/>
      <c r="H391" s="8"/>
      <c r="I391" s="3"/>
    </row>
    <row r="392" spans="2:9" s="4" customFormat="1">
      <c r="B392" s="3"/>
      <c r="C392" s="3"/>
      <c r="D392" s="3"/>
      <c r="E392" s="3"/>
      <c r="F392" s="3"/>
      <c r="G392" s="3"/>
      <c r="H392" s="8"/>
      <c r="I392" s="3"/>
    </row>
    <row r="393" spans="2:9" s="4" customFormat="1">
      <c r="B393" s="3"/>
      <c r="C393" s="3"/>
      <c r="D393" s="3"/>
      <c r="E393" s="3"/>
      <c r="F393" s="3"/>
      <c r="G393" s="3"/>
      <c r="H393" s="8"/>
      <c r="I393" s="3"/>
    </row>
    <row r="394" spans="2:9" s="4" customFormat="1">
      <c r="B394" s="3"/>
      <c r="C394" s="3"/>
      <c r="D394" s="3"/>
      <c r="E394" s="3"/>
      <c r="F394" s="3"/>
      <c r="G394" s="3"/>
      <c r="H394" s="8"/>
      <c r="I394" s="3"/>
    </row>
    <row r="395" spans="2:9" s="4" customFormat="1">
      <c r="B395" s="3"/>
      <c r="C395" s="3"/>
      <c r="D395" s="3"/>
      <c r="E395" s="3"/>
      <c r="F395" s="3"/>
      <c r="G395" s="3"/>
      <c r="H395" s="8"/>
      <c r="I395" s="3"/>
    </row>
    <row r="396" spans="2:9" s="4" customFormat="1">
      <c r="B396" s="3"/>
      <c r="C396" s="3"/>
      <c r="D396" s="3"/>
      <c r="E396" s="3"/>
      <c r="F396" s="3"/>
      <c r="G396" s="3"/>
      <c r="H396" s="8"/>
      <c r="I396" s="3"/>
    </row>
    <row r="397" spans="2:9" s="4" customFormat="1">
      <c r="B397" s="3"/>
      <c r="C397" s="3"/>
      <c r="D397" s="3"/>
      <c r="E397" s="3"/>
      <c r="F397" s="3"/>
      <c r="G397" s="3"/>
      <c r="H397" s="8"/>
      <c r="I397" s="3"/>
    </row>
    <row r="398" spans="2:9" s="4" customFormat="1">
      <c r="B398" s="3"/>
      <c r="C398" s="3"/>
      <c r="D398" s="3"/>
      <c r="E398" s="3"/>
      <c r="F398" s="3"/>
      <c r="G398" s="3"/>
      <c r="H398" s="8"/>
      <c r="I398" s="3"/>
    </row>
    <row r="399" spans="2:9" s="4" customFormat="1">
      <c r="B399" s="3"/>
      <c r="C399" s="3"/>
      <c r="D399" s="3"/>
      <c r="E399" s="3"/>
      <c r="F399" s="3"/>
      <c r="G399" s="3"/>
      <c r="H399" s="8"/>
      <c r="I399" s="3"/>
    </row>
    <row r="400" spans="2:9" s="4" customFormat="1">
      <c r="B400" s="3"/>
      <c r="C400" s="3"/>
      <c r="D400" s="3"/>
      <c r="E400" s="3"/>
      <c r="F400" s="3"/>
      <c r="G400" s="3"/>
      <c r="H400" s="8"/>
      <c r="I400" s="3"/>
    </row>
    <row r="401" spans="2:9" s="4" customFormat="1">
      <c r="B401" s="3"/>
      <c r="C401" s="3"/>
      <c r="D401" s="3"/>
      <c r="E401" s="3"/>
      <c r="F401" s="3"/>
      <c r="G401" s="3"/>
      <c r="H401" s="8"/>
      <c r="I401" s="3"/>
    </row>
    <row r="402" spans="2:9" s="4" customFormat="1">
      <c r="B402" s="3"/>
      <c r="C402" s="3"/>
      <c r="D402" s="3"/>
      <c r="E402" s="3"/>
      <c r="F402" s="3"/>
      <c r="G402" s="3"/>
      <c r="H402" s="8"/>
      <c r="I402" s="3"/>
    </row>
    <row r="403" spans="2:9" s="4" customFormat="1">
      <c r="B403" s="3"/>
      <c r="C403" s="3"/>
      <c r="D403" s="3"/>
      <c r="E403" s="3"/>
      <c r="F403" s="3"/>
      <c r="G403" s="3"/>
      <c r="H403" s="8"/>
      <c r="I403" s="3"/>
    </row>
    <row r="404" spans="2:9" s="4" customFormat="1">
      <c r="B404" s="3"/>
      <c r="C404" s="3"/>
      <c r="D404" s="3"/>
      <c r="E404" s="3"/>
      <c r="F404" s="3"/>
      <c r="G404" s="3"/>
      <c r="H404" s="8"/>
      <c r="I404" s="3"/>
    </row>
    <row r="405" spans="2:9" s="4" customFormat="1">
      <c r="B405" s="3"/>
      <c r="C405" s="3"/>
      <c r="D405" s="3"/>
      <c r="E405" s="3"/>
      <c r="F405" s="3"/>
      <c r="G405" s="3"/>
      <c r="H405" s="8"/>
      <c r="I405" s="3"/>
    </row>
    <row r="406" spans="2:9" s="4" customFormat="1">
      <c r="B406" s="3"/>
      <c r="C406" s="3"/>
      <c r="D406" s="3"/>
      <c r="E406" s="3"/>
      <c r="F406" s="3"/>
      <c r="G406" s="3"/>
      <c r="H406" s="8"/>
      <c r="I406" s="3"/>
    </row>
    <row r="407" spans="2:9" s="4" customFormat="1">
      <c r="B407" s="3"/>
      <c r="C407" s="3"/>
      <c r="D407" s="3"/>
      <c r="E407" s="3"/>
      <c r="F407" s="3"/>
      <c r="G407" s="3"/>
      <c r="H407" s="8"/>
      <c r="I407" s="3"/>
    </row>
    <row r="408" spans="2:9" s="4" customFormat="1">
      <c r="B408" s="3"/>
      <c r="C408" s="3"/>
      <c r="D408" s="3"/>
      <c r="E408" s="3"/>
      <c r="F408" s="3"/>
      <c r="G408" s="3"/>
      <c r="H408" s="8"/>
      <c r="I408" s="3"/>
    </row>
    <row r="409" spans="2:9" s="4" customFormat="1">
      <c r="B409" s="3"/>
      <c r="C409" s="3"/>
      <c r="D409" s="3"/>
      <c r="E409" s="3"/>
      <c r="F409" s="3"/>
      <c r="G409" s="3"/>
      <c r="H409" s="8"/>
      <c r="I409" s="3"/>
    </row>
    <row r="410" spans="2:9" s="4" customFormat="1">
      <c r="B410" s="3"/>
      <c r="C410" s="3"/>
      <c r="D410" s="3"/>
      <c r="E410" s="3"/>
      <c r="F410" s="3"/>
      <c r="G410" s="3"/>
      <c r="H410" s="8"/>
      <c r="I410" s="3"/>
    </row>
    <row r="411" spans="2:9" s="4" customFormat="1">
      <c r="B411" s="3"/>
      <c r="C411" s="3"/>
      <c r="D411" s="3"/>
      <c r="E411" s="3"/>
      <c r="F411" s="3"/>
      <c r="G411" s="3"/>
      <c r="H411" s="8"/>
      <c r="I411" s="3"/>
    </row>
    <row r="412" spans="2:9" s="4" customFormat="1">
      <c r="B412" s="3"/>
      <c r="C412" s="3"/>
      <c r="D412" s="3"/>
      <c r="E412" s="3"/>
      <c r="F412" s="3"/>
      <c r="G412" s="3"/>
      <c r="H412" s="8"/>
      <c r="I412" s="3"/>
    </row>
    <row r="413" spans="2:9" s="4" customFormat="1">
      <c r="B413" s="3"/>
      <c r="C413" s="3"/>
      <c r="D413" s="3"/>
      <c r="E413" s="3"/>
      <c r="F413" s="3"/>
      <c r="G413" s="3"/>
      <c r="H413" s="8"/>
      <c r="I413" s="3"/>
    </row>
    <row r="414" spans="2:9" s="4" customFormat="1">
      <c r="B414" s="3"/>
      <c r="C414" s="3"/>
      <c r="D414" s="3"/>
      <c r="E414" s="3"/>
      <c r="F414" s="3"/>
      <c r="G414" s="3"/>
      <c r="H414" s="8"/>
      <c r="I414" s="3"/>
    </row>
    <row r="415" spans="2:9" s="4" customFormat="1">
      <c r="B415" s="3"/>
      <c r="C415" s="3"/>
      <c r="D415" s="3"/>
      <c r="E415" s="3"/>
      <c r="F415" s="3"/>
      <c r="G415" s="3"/>
      <c r="H415" s="8"/>
      <c r="I415" s="3"/>
    </row>
    <row r="416" spans="2:9" s="4" customFormat="1">
      <c r="B416" s="3"/>
      <c r="C416" s="3"/>
      <c r="D416" s="3"/>
      <c r="E416" s="3"/>
      <c r="F416" s="3"/>
      <c r="G416" s="3"/>
      <c r="H416" s="8"/>
      <c r="I416" s="3"/>
    </row>
    <row r="417" spans="2:9" s="4" customFormat="1">
      <c r="B417" s="3"/>
      <c r="C417" s="3"/>
      <c r="D417" s="3"/>
      <c r="E417" s="3"/>
      <c r="F417" s="3"/>
      <c r="G417" s="3"/>
      <c r="H417" s="8"/>
      <c r="I417" s="3"/>
    </row>
    <row r="418" spans="2:9" s="4" customFormat="1">
      <c r="B418" s="3"/>
      <c r="C418" s="3"/>
      <c r="D418" s="3"/>
      <c r="E418" s="3"/>
      <c r="F418" s="3"/>
      <c r="G418" s="3"/>
      <c r="H418" s="8"/>
      <c r="I418" s="3"/>
    </row>
    <row r="419" spans="2:9" s="4" customFormat="1">
      <c r="B419" s="3"/>
      <c r="C419" s="3"/>
      <c r="D419" s="3"/>
      <c r="E419" s="3"/>
      <c r="F419" s="3"/>
      <c r="G419" s="3"/>
      <c r="H419" s="8"/>
      <c r="I419" s="3"/>
    </row>
    <row r="420" spans="2:9" s="4" customFormat="1">
      <c r="B420" s="3"/>
      <c r="C420" s="3"/>
      <c r="D420" s="3"/>
      <c r="E420" s="3"/>
      <c r="F420" s="3"/>
      <c r="G420" s="3"/>
      <c r="H420" s="8"/>
      <c r="I420" s="3"/>
    </row>
    <row r="421" spans="2:9" s="4" customFormat="1">
      <c r="B421" s="3"/>
      <c r="C421" s="3"/>
      <c r="D421" s="3"/>
      <c r="E421" s="3"/>
      <c r="F421" s="3"/>
      <c r="G421" s="3"/>
      <c r="H421" s="8"/>
      <c r="I421" s="3"/>
    </row>
    <row r="422" spans="2:9" s="4" customFormat="1">
      <c r="B422" s="3"/>
      <c r="C422" s="3"/>
      <c r="D422" s="3"/>
      <c r="E422" s="3"/>
      <c r="F422" s="3"/>
      <c r="G422" s="3"/>
      <c r="H422" s="8"/>
      <c r="I422" s="3"/>
    </row>
    <row r="423" spans="2:9" s="4" customFormat="1">
      <c r="B423" s="3"/>
      <c r="C423" s="3"/>
      <c r="D423" s="3"/>
      <c r="E423" s="3"/>
      <c r="F423" s="3"/>
      <c r="G423" s="3"/>
      <c r="H423" s="8"/>
      <c r="I423" s="3"/>
    </row>
    <row r="424" spans="2:9" s="4" customFormat="1">
      <c r="B424" s="3"/>
      <c r="C424" s="3"/>
      <c r="D424" s="3"/>
      <c r="E424" s="3"/>
      <c r="F424" s="3"/>
      <c r="G424" s="3"/>
      <c r="H424" s="8"/>
      <c r="I424" s="3"/>
    </row>
    <row r="425" spans="2:9" s="4" customFormat="1">
      <c r="B425" s="3"/>
      <c r="C425" s="3"/>
      <c r="D425" s="3"/>
      <c r="E425" s="3"/>
      <c r="F425" s="3"/>
      <c r="G425" s="3"/>
      <c r="H425" s="8"/>
      <c r="I425" s="3"/>
    </row>
    <row r="426" spans="2:9" s="4" customFormat="1">
      <c r="B426" s="3"/>
      <c r="C426" s="3"/>
      <c r="D426" s="3"/>
      <c r="E426" s="3"/>
      <c r="F426" s="3"/>
      <c r="G426" s="3"/>
      <c r="H426" s="8"/>
      <c r="I426" s="3"/>
    </row>
    <row r="427" spans="2:9" s="4" customFormat="1">
      <c r="B427" s="3"/>
      <c r="C427" s="3"/>
      <c r="D427" s="3"/>
      <c r="E427" s="3"/>
      <c r="F427" s="3"/>
      <c r="G427" s="3"/>
      <c r="H427" s="8"/>
      <c r="I427" s="3"/>
    </row>
    <row r="428" spans="2:9" s="4" customFormat="1">
      <c r="B428" s="3"/>
      <c r="C428" s="3"/>
      <c r="D428" s="3"/>
      <c r="E428" s="3"/>
      <c r="F428" s="3"/>
      <c r="G428" s="3"/>
      <c r="H428" s="8"/>
      <c r="I428" s="3"/>
    </row>
    <row r="429" spans="2:9" s="4" customFormat="1">
      <c r="B429" s="3"/>
      <c r="C429" s="3"/>
      <c r="D429" s="3"/>
      <c r="E429" s="3"/>
      <c r="F429" s="3"/>
      <c r="G429" s="3"/>
      <c r="H429" s="8"/>
      <c r="I429" s="3"/>
    </row>
    <row r="430" spans="2:9" s="4" customFormat="1">
      <c r="B430" s="3"/>
      <c r="C430" s="3"/>
      <c r="D430" s="3"/>
      <c r="E430" s="3"/>
      <c r="F430" s="3"/>
      <c r="G430" s="3"/>
      <c r="H430" s="8"/>
      <c r="I430" s="3"/>
    </row>
    <row r="431" spans="2:9" s="4" customFormat="1">
      <c r="B431" s="3"/>
      <c r="C431" s="3"/>
      <c r="D431" s="3"/>
      <c r="E431" s="3"/>
      <c r="F431" s="3"/>
      <c r="G431" s="3"/>
      <c r="H431" s="8"/>
      <c r="I431" s="3"/>
    </row>
    <row r="432" spans="2:9" s="4" customFormat="1">
      <c r="B432" s="3"/>
      <c r="C432" s="3"/>
      <c r="D432" s="3"/>
      <c r="E432" s="3"/>
      <c r="F432" s="3"/>
      <c r="G432" s="3"/>
      <c r="H432" s="8"/>
      <c r="I432" s="3"/>
    </row>
    <row r="433" spans="2:9" s="4" customFormat="1">
      <c r="B433" s="3"/>
      <c r="C433" s="3"/>
      <c r="D433" s="3"/>
      <c r="E433" s="3"/>
      <c r="F433" s="3"/>
      <c r="G433" s="3"/>
      <c r="H433" s="8"/>
      <c r="I433" s="3"/>
    </row>
    <row r="434" spans="2:9" s="4" customFormat="1">
      <c r="B434" s="3"/>
      <c r="C434" s="3"/>
      <c r="D434" s="3"/>
      <c r="E434" s="3"/>
      <c r="F434" s="3"/>
      <c r="G434" s="3"/>
      <c r="H434" s="8"/>
      <c r="I434" s="3"/>
    </row>
    <row r="435" spans="2:9" s="4" customFormat="1">
      <c r="B435" s="3"/>
      <c r="C435" s="3"/>
      <c r="D435" s="3"/>
      <c r="E435" s="3"/>
      <c r="F435" s="3"/>
      <c r="G435" s="3"/>
      <c r="H435" s="3"/>
      <c r="I435" s="3"/>
    </row>
    <row r="436" spans="2:9" s="4" customFormat="1">
      <c r="B436" s="3"/>
      <c r="C436" s="3"/>
      <c r="D436" s="3"/>
      <c r="E436" s="3"/>
      <c r="F436" s="3"/>
      <c r="G436" s="3"/>
      <c r="H436" s="3"/>
      <c r="I436" s="3"/>
    </row>
    <row r="437" spans="2:9" s="4" customFormat="1">
      <c r="B437" s="3"/>
      <c r="C437" s="3"/>
      <c r="D437" s="3"/>
      <c r="E437" s="3"/>
      <c r="F437" s="3"/>
      <c r="G437" s="3"/>
      <c r="H437" s="3"/>
      <c r="I437" s="3"/>
    </row>
    <row r="438" spans="2:9" s="4" customFormat="1">
      <c r="B438" s="3"/>
      <c r="C438" s="3"/>
      <c r="D438" s="3"/>
      <c r="E438" s="3"/>
      <c r="F438" s="3"/>
      <c r="G438" s="3"/>
      <c r="H438" s="3"/>
      <c r="I438" s="3"/>
    </row>
    <row r="439" spans="2:9" s="4" customFormat="1">
      <c r="B439" s="3"/>
      <c r="C439" s="3"/>
      <c r="D439" s="3"/>
      <c r="E439" s="3"/>
      <c r="F439" s="3"/>
      <c r="G439" s="3"/>
      <c r="H439" s="3"/>
      <c r="I439" s="3"/>
    </row>
    <row r="440" spans="2:9" s="4" customFormat="1">
      <c r="B440" s="3"/>
      <c r="C440" s="3"/>
      <c r="D440" s="3"/>
      <c r="E440" s="3"/>
      <c r="F440" s="3"/>
      <c r="G440" s="3"/>
      <c r="H440" s="3"/>
      <c r="I440" s="3"/>
    </row>
    <row r="441" spans="2:9" s="4" customFormat="1">
      <c r="B441" s="3"/>
      <c r="C441" s="3"/>
      <c r="D441" s="3"/>
      <c r="E441" s="3"/>
      <c r="F441" s="3"/>
      <c r="G441" s="3"/>
      <c r="H441" s="3"/>
      <c r="I441" s="3"/>
    </row>
    <row r="442" spans="2:9" s="4" customFormat="1">
      <c r="B442" s="3"/>
      <c r="C442" s="3"/>
      <c r="D442" s="3"/>
      <c r="E442" s="3"/>
      <c r="F442" s="3"/>
      <c r="G442" s="3"/>
      <c r="H442" s="3"/>
      <c r="I442" s="3"/>
    </row>
    <row r="443" spans="2:9" s="4" customFormat="1">
      <c r="B443" s="3"/>
      <c r="C443" s="3"/>
      <c r="D443" s="3"/>
      <c r="E443" s="3"/>
      <c r="F443" s="3"/>
      <c r="G443" s="3"/>
      <c r="H443" s="3"/>
      <c r="I443" s="3"/>
    </row>
    <row r="444" spans="2:9" s="4" customFormat="1">
      <c r="B444" s="3"/>
      <c r="C444" s="3"/>
      <c r="D444" s="3"/>
      <c r="E444" s="3"/>
      <c r="F444" s="3"/>
      <c r="G444" s="3"/>
      <c r="H444" s="3"/>
      <c r="I444" s="3"/>
    </row>
    <row r="445" spans="2:9" s="4" customFormat="1">
      <c r="B445" s="3"/>
      <c r="C445" s="3"/>
      <c r="D445" s="3"/>
      <c r="E445" s="3"/>
      <c r="F445" s="3"/>
      <c r="G445" s="3"/>
      <c r="H445" s="3"/>
      <c r="I445" s="3"/>
    </row>
    <row r="446" spans="2:9" s="4" customFormat="1">
      <c r="B446" s="3"/>
      <c r="C446" s="3"/>
      <c r="D446" s="3"/>
      <c r="E446" s="3"/>
      <c r="F446" s="3"/>
      <c r="G446" s="3"/>
      <c r="H446" s="3"/>
      <c r="I446" s="3"/>
    </row>
    <row r="447" spans="2:9" s="4" customFormat="1">
      <c r="B447" s="3"/>
      <c r="C447" s="3"/>
      <c r="D447" s="3"/>
      <c r="E447" s="3"/>
      <c r="F447" s="3"/>
      <c r="G447" s="3"/>
      <c r="H447" s="3"/>
      <c r="I447" s="3"/>
    </row>
    <row r="448" spans="2:9" s="4" customFormat="1">
      <c r="B448" s="3"/>
      <c r="C448" s="3"/>
      <c r="D448" s="3"/>
      <c r="E448" s="3"/>
      <c r="F448" s="3"/>
      <c r="G448" s="3"/>
      <c r="H448" s="3"/>
      <c r="I448" s="3"/>
    </row>
    <row r="449" spans="2:9" s="4" customFormat="1">
      <c r="B449" s="3"/>
      <c r="C449" s="3"/>
      <c r="D449" s="3"/>
      <c r="E449" s="3"/>
      <c r="F449" s="3"/>
      <c r="G449" s="3"/>
      <c r="H449" s="3"/>
      <c r="I449" s="3"/>
    </row>
    <row r="450" spans="2:9" s="4" customFormat="1">
      <c r="B450" s="3"/>
      <c r="C450" s="3"/>
      <c r="D450" s="3"/>
      <c r="E450" s="3"/>
      <c r="F450" s="3"/>
      <c r="G450" s="3"/>
      <c r="H450" s="3"/>
      <c r="I450" s="3"/>
    </row>
    <row r="451" spans="2:9" s="4" customFormat="1">
      <c r="B451" s="3"/>
      <c r="C451" s="3"/>
      <c r="D451" s="3"/>
      <c r="E451" s="3"/>
      <c r="F451" s="3"/>
      <c r="G451" s="3"/>
      <c r="H451" s="3"/>
      <c r="I451" s="3"/>
    </row>
    <row r="452" spans="2:9" s="4" customFormat="1">
      <c r="B452" s="3"/>
      <c r="C452" s="3"/>
      <c r="D452" s="3"/>
      <c r="E452" s="3"/>
      <c r="F452" s="3"/>
      <c r="G452" s="3"/>
      <c r="H452" s="3"/>
      <c r="I452" s="3"/>
    </row>
    <row r="453" spans="2:9" s="4" customFormat="1">
      <c r="B453" s="3"/>
      <c r="C453" s="3"/>
      <c r="D453" s="3"/>
      <c r="E453" s="3"/>
      <c r="F453" s="3"/>
      <c r="G453" s="3"/>
      <c r="H453" s="3"/>
      <c r="I453" s="3"/>
    </row>
    <row r="454" spans="2:9" s="4" customFormat="1">
      <c r="B454" s="3"/>
      <c r="C454" s="3"/>
      <c r="D454" s="3"/>
      <c r="E454" s="3"/>
      <c r="F454" s="3"/>
      <c r="G454" s="3"/>
      <c r="H454" s="3"/>
      <c r="I454" s="3"/>
    </row>
    <row r="455" spans="2:9" s="4" customFormat="1">
      <c r="B455" s="3"/>
      <c r="C455" s="3"/>
      <c r="D455" s="3"/>
      <c r="E455" s="3"/>
      <c r="F455" s="3"/>
      <c r="G455" s="3"/>
      <c r="H455" s="3"/>
      <c r="I455" s="3"/>
    </row>
    <row r="456" spans="2:9" s="4" customFormat="1">
      <c r="B456" s="3"/>
      <c r="C456" s="3"/>
      <c r="D456" s="3"/>
      <c r="E456" s="3"/>
      <c r="F456" s="3"/>
      <c r="G456" s="3"/>
      <c r="H456" s="3"/>
      <c r="I456" s="3"/>
    </row>
    <row r="457" spans="2:9" s="4" customFormat="1">
      <c r="B457" s="3"/>
      <c r="C457" s="3"/>
      <c r="D457" s="3"/>
      <c r="E457" s="3"/>
      <c r="F457" s="3"/>
      <c r="G457" s="3"/>
      <c r="H457" s="3"/>
      <c r="I457" s="3"/>
    </row>
    <row r="458" spans="2:9" s="4" customFormat="1">
      <c r="B458" s="3"/>
      <c r="C458" s="3"/>
      <c r="D458" s="3"/>
      <c r="E458" s="3"/>
      <c r="F458" s="3"/>
      <c r="G458" s="3"/>
      <c r="H458" s="3"/>
      <c r="I458" s="3"/>
    </row>
    <row r="459" spans="2:9" s="4" customFormat="1">
      <c r="B459" s="3"/>
      <c r="C459" s="3"/>
      <c r="D459" s="3"/>
      <c r="E459" s="3"/>
      <c r="F459" s="3"/>
      <c r="G459" s="3"/>
      <c r="H459" s="3"/>
      <c r="I459" s="3"/>
    </row>
    <row r="460" spans="2:9" s="4" customFormat="1">
      <c r="B460" s="3"/>
      <c r="C460" s="3"/>
      <c r="D460" s="3"/>
      <c r="E460" s="3"/>
      <c r="F460" s="3"/>
      <c r="G460" s="3"/>
      <c r="H460" s="3"/>
      <c r="I460" s="3"/>
    </row>
    <row r="461" spans="2:9" s="4" customFormat="1">
      <c r="B461" s="3"/>
      <c r="C461" s="3"/>
      <c r="D461" s="3"/>
      <c r="E461" s="3"/>
      <c r="F461" s="3"/>
      <c r="G461" s="3"/>
      <c r="H461" s="3"/>
      <c r="I461" s="3"/>
    </row>
    <row r="462" spans="2:9" s="4" customFormat="1">
      <c r="B462" s="3"/>
      <c r="C462" s="3"/>
      <c r="D462" s="3"/>
      <c r="E462" s="3"/>
      <c r="F462" s="3"/>
      <c r="G462" s="3"/>
      <c r="H462" s="3"/>
      <c r="I462" s="3"/>
    </row>
    <row r="463" spans="2:9" s="4" customFormat="1">
      <c r="B463" s="3"/>
      <c r="C463" s="3"/>
      <c r="D463" s="3"/>
      <c r="E463" s="3"/>
      <c r="F463" s="3"/>
      <c r="G463" s="3"/>
      <c r="H463" s="3"/>
      <c r="I463" s="3"/>
    </row>
    <row r="464" spans="2:9" s="4" customFormat="1">
      <c r="B464" s="3"/>
      <c r="C464" s="3"/>
      <c r="D464" s="3"/>
      <c r="E464" s="3"/>
      <c r="F464" s="3"/>
      <c r="G464" s="3"/>
      <c r="H464" s="3"/>
      <c r="I464" s="3"/>
    </row>
    <row r="465" spans="2:9" s="4" customFormat="1">
      <c r="B465" s="3"/>
      <c r="C465" s="3"/>
      <c r="D465" s="3"/>
      <c r="E465" s="3"/>
      <c r="F465" s="3"/>
      <c r="G465" s="3"/>
      <c r="H465" s="3"/>
      <c r="I465" s="3"/>
    </row>
    <row r="466" spans="2:9" s="4" customFormat="1">
      <c r="B466" s="3"/>
      <c r="C466" s="3"/>
      <c r="D466" s="3"/>
      <c r="E466" s="3"/>
      <c r="F466" s="3"/>
      <c r="G466" s="3"/>
      <c r="H466" s="3"/>
      <c r="I466" s="3"/>
    </row>
    <row r="467" spans="2:9" s="4" customFormat="1">
      <c r="B467" s="3"/>
      <c r="C467" s="3"/>
      <c r="D467" s="3"/>
      <c r="E467" s="3"/>
      <c r="F467" s="3"/>
      <c r="G467" s="3"/>
      <c r="H467" s="3"/>
      <c r="I467" s="3"/>
    </row>
    <row r="468" spans="2:9" s="4" customFormat="1">
      <c r="B468" s="3"/>
      <c r="C468" s="3"/>
      <c r="D468" s="3"/>
      <c r="E468" s="3"/>
      <c r="F468" s="3"/>
      <c r="G468" s="3"/>
      <c r="H468" s="3"/>
      <c r="I468" s="3"/>
    </row>
    <row r="469" spans="2:9" s="4" customFormat="1">
      <c r="B469" s="3"/>
      <c r="C469" s="3"/>
      <c r="D469" s="3"/>
      <c r="E469" s="3"/>
      <c r="F469" s="3"/>
      <c r="G469" s="3"/>
      <c r="H469" s="3"/>
      <c r="I469" s="3"/>
    </row>
    <row r="470" spans="2:9" s="4" customFormat="1">
      <c r="B470" s="3"/>
      <c r="C470" s="3"/>
      <c r="D470" s="3"/>
      <c r="E470" s="3"/>
      <c r="F470" s="3"/>
      <c r="G470" s="3"/>
      <c r="H470" s="3"/>
      <c r="I470" s="3"/>
    </row>
    <row r="471" spans="2:9" s="4" customFormat="1">
      <c r="B471" s="3"/>
      <c r="C471" s="3"/>
      <c r="D471" s="3"/>
      <c r="E471" s="3"/>
      <c r="F471" s="3"/>
      <c r="G471" s="3"/>
      <c r="H471" s="3"/>
      <c r="I471" s="3"/>
    </row>
    <row r="472" spans="2:9" s="4" customFormat="1">
      <c r="B472" s="3"/>
      <c r="C472" s="3"/>
      <c r="D472" s="3"/>
      <c r="E472" s="3"/>
      <c r="F472" s="3"/>
      <c r="G472" s="3"/>
      <c r="H472" s="3"/>
      <c r="I472" s="3"/>
    </row>
    <row r="473" spans="2:9" s="4" customFormat="1">
      <c r="B473" s="3"/>
      <c r="C473" s="3"/>
      <c r="D473" s="3"/>
      <c r="E473" s="3"/>
      <c r="F473" s="3"/>
      <c r="G473" s="3"/>
      <c r="H473" s="3"/>
      <c r="I473" s="3"/>
    </row>
    <row r="474" spans="2:9" s="4" customFormat="1">
      <c r="B474" s="3"/>
      <c r="C474" s="3"/>
      <c r="D474" s="3"/>
      <c r="E474" s="3"/>
      <c r="F474" s="3"/>
      <c r="G474" s="3"/>
      <c r="H474" s="3"/>
      <c r="I474" s="3"/>
    </row>
    <row r="475" spans="2:9" s="4" customFormat="1">
      <c r="B475" s="3"/>
      <c r="C475" s="3"/>
      <c r="D475" s="3"/>
      <c r="E475" s="3"/>
      <c r="F475" s="3"/>
      <c r="G475" s="3"/>
      <c r="H475" s="3"/>
      <c r="I475" s="3"/>
    </row>
    <row r="476" spans="2:9" s="4" customFormat="1">
      <c r="B476" s="3"/>
      <c r="C476" s="3"/>
      <c r="D476" s="3"/>
      <c r="E476" s="3"/>
      <c r="F476" s="3"/>
      <c r="G476" s="3"/>
      <c r="H476" s="3"/>
      <c r="I476" s="3"/>
    </row>
    <row r="477" spans="2:9" s="4" customFormat="1">
      <c r="B477" s="3"/>
      <c r="C477" s="3"/>
      <c r="D477" s="3"/>
      <c r="E477" s="3"/>
      <c r="F477" s="3"/>
      <c r="G477" s="3"/>
      <c r="H477" s="3"/>
      <c r="I477" s="3"/>
    </row>
    <row r="478" spans="2:9" s="4" customFormat="1">
      <c r="B478" s="3"/>
      <c r="C478" s="3"/>
      <c r="D478" s="3"/>
      <c r="E478" s="3"/>
      <c r="F478" s="3"/>
      <c r="G478" s="3"/>
      <c r="H478" s="3"/>
      <c r="I478" s="3"/>
    </row>
    <row r="479" spans="2:9" s="4" customFormat="1">
      <c r="B479" s="3"/>
      <c r="C479" s="3"/>
      <c r="D479" s="3"/>
      <c r="E479" s="3"/>
      <c r="F479" s="3"/>
      <c r="G479" s="3"/>
      <c r="H479" s="3"/>
      <c r="I479" s="3"/>
    </row>
    <row r="480" spans="2:9" s="4" customFormat="1">
      <c r="B480" s="3"/>
      <c r="C480" s="3"/>
      <c r="D480" s="3"/>
      <c r="E480" s="3"/>
      <c r="F480" s="3"/>
      <c r="G480" s="3"/>
      <c r="H480" s="3"/>
      <c r="I480" s="3"/>
    </row>
    <row r="481" spans="2:9" s="4" customFormat="1">
      <c r="B481" s="3"/>
      <c r="C481" s="3"/>
      <c r="D481" s="3"/>
      <c r="E481" s="3"/>
      <c r="F481" s="3"/>
      <c r="G481" s="3"/>
      <c r="H481" s="3"/>
      <c r="I481" s="3"/>
    </row>
    <row r="482" spans="2:9" s="4" customFormat="1">
      <c r="B482" s="3"/>
      <c r="C482" s="3"/>
      <c r="D482" s="3"/>
      <c r="E482" s="3"/>
      <c r="F482" s="3"/>
      <c r="G482" s="3"/>
      <c r="H482" s="3"/>
      <c r="I482" s="3"/>
    </row>
    <row r="483" spans="2:9" s="4" customFormat="1">
      <c r="B483" s="3"/>
      <c r="C483" s="3"/>
      <c r="D483" s="3"/>
      <c r="E483" s="3"/>
      <c r="F483" s="3"/>
      <c r="G483" s="3"/>
      <c r="H483" s="3"/>
      <c r="I483" s="3"/>
    </row>
    <row r="484" spans="2:9" s="4" customFormat="1">
      <c r="B484" s="3"/>
      <c r="C484" s="3"/>
      <c r="D484" s="3"/>
      <c r="E484" s="3"/>
      <c r="F484" s="3"/>
      <c r="G484" s="3"/>
      <c r="H484" s="3"/>
      <c r="I484" s="3"/>
    </row>
    <row r="485" spans="2:9" s="4" customFormat="1">
      <c r="B485" s="3"/>
      <c r="C485" s="3"/>
      <c r="D485" s="3"/>
      <c r="E485" s="3"/>
      <c r="F485" s="3"/>
      <c r="G485" s="3"/>
      <c r="H485" s="3"/>
      <c r="I485" s="3"/>
    </row>
    <row r="486" spans="2:9" s="4" customFormat="1">
      <c r="B486" s="3"/>
      <c r="C486" s="3"/>
      <c r="D486" s="3"/>
      <c r="E486" s="3"/>
      <c r="F486" s="3"/>
      <c r="G486" s="3"/>
      <c r="H486" s="3"/>
      <c r="I486" s="3"/>
    </row>
    <row r="487" spans="2:9" s="4" customFormat="1">
      <c r="B487" s="3"/>
      <c r="C487" s="3"/>
      <c r="D487" s="3"/>
      <c r="E487" s="3"/>
      <c r="F487" s="3"/>
      <c r="G487" s="3"/>
      <c r="H487" s="3"/>
      <c r="I487" s="3"/>
    </row>
    <row r="488" spans="2:9" s="4" customFormat="1">
      <c r="B488" s="3"/>
      <c r="C488" s="3"/>
      <c r="D488" s="3"/>
      <c r="E488" s="3"/>
      <c r="F488" s="3"/>
      <c r="G488" s="3"/>
      <c r="H488" s="3"/>
      <c r="I488" s="3"/>
    </row>
    <row r="489" spans="2:9" s="4" customFormat="1">
      <c r="B489" s="3"/>
      <c r="C489" s="3"/>
      <c r="D489" s="3"/>
      <c r="E489" s="3"/>
      <c r="F489" s="3"/>
      <c r="G489" s="3"/>
      <c r="H489" s="3"/>
      <c r="I489" s="3"/>
    </row>
    <row r="490" spans="2:9" s="4" customFormat="1">
      <c r="B490" s="3"/>
      <c r="C490" s="3"/>
      <c r="D490" s="3"/>
      <c r="E490" s="3"/>
      <c r="F490" s="3"/>
      <c r="G490" s="3"/>
      <c r="H490" s="3"/>
      <c r="I490" s="3"/>
    </row>
    <row r="491" spans="2:9" s="4" customFormat="1">
      <c r="B491" s="3"/>
      <c r="C491" s="3"/>
      <c r="D491" s="3"/>
      <c r="E491" s="3"/>
      <c r="F491" s="3"/>
      <c r="G491" s="3"/>
      <c r="H491" s="3"/>
      <c r="I491" s="3"/>
    </row>
    <row r="492" spans="2:9" s="4" customFormat="1">
      <c r="B492" s="3"/>
      <c r="C492" s="3"/>
      <c r="D492" s="3"/>
      <c r="E492" s="3"/>
      <c r="F492" s="3"/>
      <c r="G492" s="3"/>
      <c r="H492" s="3"/>
      <c r="I492" s="3"/>
    </row>
    <row r="493" spans="2:9" s="4" customFormat="1">
      <c r="B493" s="3"/>
      <c r="C493" s="3"/>
      <c r="D493" s="3"/>
      <c r="E493" s="3"/>
      <c r="F493" s="3"/>
      <c r="G493" s="3"/>
      <c r="H493" s="3"/>
      <c r="I493" s="3"/>
    </row>
    <row r="494" spans="2:9" s="4" customFormat="1">
      <c r="B494" s="3"/>
      <c r="C494" s="3"/>
      <c r="D494" s="3"/>
      <c r="E494" s="3"/>
      <c r="F494" s="3"/>
      <c r="G494" s="3"/>
      <c r="H494" s="3"/>
      <c r="I494" s="3"/>
    </row>
    <row r="495" spans="2:9" s="4" customFormat="1">
      <c r="B495" s="3"/>
      <c r="C495" s="3"/>
      <c r="D495" s="3"/>
      <c r="E495" s="3"/>
      <c r="F495" s="3"/>
      <c r="G495" s="3"/>
      <c r="H495" s="3"/>
      <c r="I495" s="3"/>
    </row>
    <row r="496" spans="2:9" s="4" customFormat="1">
      <c r="B496" s="3"/>
      <c r="C496" s="3"/>
      <c r="D496" s="3"/>
      <c r="E496" s="3"/>
      <c r="F496" s="3"/>
      <c r="G496" s="3"/>
      <c r="H496" s="3"/>
      <c r="I496" s="3"/>
    </row>
    <row r="497" spans="2:9" s="4" customFormat="1">
      <c r="B497" s="3"/>
      <c r="C497" s="3"/>
      <c r="D497" s="3"/>
      <c r="E497" s="3"/>
      <c r="F497" s="3"/>
      <c r="G497" s="3"/>
      <c r="H497" s="3"/>
      <c r="I497" s="3"/>
    </row>
    <row r="498" spans="2:9" s="4" customFormat="1">
      <c r="B498" s="3"/>
      <c r="C498" s="3"/>
      <c r="D498" s="3"/>
      <c r="E498" s="3"/>
      <c r="F498" s="3"/>
      <c r="G498" s="3"/>
      <c r="H498" s="3"/>
      <c r="I498" s="3"/>
    </row>
    <row r="499" spans="2:9" s="4" customFormat="1">
      <c r="B499" s="3"/>
      <c r="C499" s="3"/>
      <c r="D499" s="3"/>
      <c r="E499" s="3"/>
      <c r="F499" s="3"/>
      <c r="G499" s="3"/>
      <c r="H499" s="3"/>
      <c r="I499" s="3"/>
    </row>
    <row r="500" spans="2:9" s="4" customFormat="1">
      <c r="B500" s="3"/>
      <c r="C500" s="3"/>
      <c r="D500" s="3"/>
      <c r="E500" s="3"/>
      <c r="F500" s="3"/>
      <c r="G500" s="3"/>
      <c r="H500" s="3"/>
      <c r="I500" s="3"/>
    </row>
    <row r="501" spans="2:9" s="4" customFormat="1">
      <c r="B501" s="3"/>
      <c r="C501" s="3"/>
      <c r="D501" s="3"/>
      <c r="E501" s="3"/>
      <c r="F501" s="3"/>
      <c r="G501" s="3"/>
      <c r="H501" s="3"/>
      <c r="I501" s="3"/>
    </row>
    <row r="502" spans="2:9" s="4" customFormat="1">
      <c r="B502" s="3"/>
      <c r="C502" s="3"/>
      <c r="D502" s="3"/>
      <c r="E502" s="3"/>
      <c r="F502" s="3"/>
      <c r="G502" s="3"/>
      <c r="H502" s="3"/>
      <c r="I502" s="3"/>
    </row>
    <row r="503" spans="2:9" s="4" customFormat="1">
      <c r="B503" s="3"/>
      <c r="C503" s="3"/>
      <c r="D503" s="3"/>
      <c r="E503" s="3"/>
      <c r="F503" s="3"/>
      <c r="G503" s="3"/>
      <c r="H503" s="3"/>
      <c r="I503" s="3"/>
    </row>
    <row r="504" spans="2:9" s="4" customFormat="1">
      <c r="B504" s="3"/>
      <c r="C504" s="3"/>
      <c r="D504" s="3"/>
      <c r="E504" s="3"/>
      <c r="F504" s="3"/>
      <c r="G504" s="3"/>
      <c r="H504" s="3"/>
      <c r="I504" s="3"/>
    </row>
    <row r="505" spans="2:9" s="4" customFormat="1">
      <c r="B505" s="3"/>
      <c r="C505" s="3"/>
      <c r="D505" s="3"/>
      <c r="E505" s="3"/>
      <c r="F505" s="3"/>
      <c r="G505" s="3"/>
      <c r="H505" s="3"/>
      <c r="I505" s="3"/>
    </row>
    <row r="506" spans="2:9" s="4" customFormat="1">
      <c r="B506" s="3"/>
      <c r="C506" s="3"/>
      <c r="D506" s="3"/>
      <c r="E506" s="3"/>
      <c r="F506" s="3"/>
      <c r="G506" s="3"/>
      <c r="H506" s="3"/>
      <c r="I506" s="3"/>
    </row>
    <row r="507" spans="2:9" s="4" customFormat="1">
      <c r="B507" s="3"/>
      <c r="C507" s="3"/>
      <c r="D507" s="3"/>
      <c r="E507" s="3"/>
      <c r="F507" s="3"/>
      <c r="G507" s="3"/>
      <c r="H507" s="3"/>
      <c r="I507" s="3"/>
    </row>
    <row r="508" spans="2:9" s="4" customFormat="1">
      <c r="B508" s="3"/>
      <c r="C508" s="3"/>
      <c r="D508" s="3"/>
      <c r="E508" s="3"/>
      <c r="F508" s="3"/>
      <c r="G508" s="3"/>
      <c r="H508" s="3"/>
      <c r="I508" s="3"/>
    </row>
    <row r="509" spans="2:9" s="4" customFormat="1">
      <c r="B509" s="3"/>
      <c r="C509" s="3"/>
      <c r="D509" s="3"/>
      <c r="E509" s="3"/>
      <c r="F509" s="3"/>
      <c r="G509" s="3"/>
      <c r="H509" s="3"/>
      <c r="I509" s="3"/>
    </row>
    <row r="510" spans="2:9" s="4" customFormat="1">
      <c r="B510" s="3"/>
      <c r="C510" s="3"/>
      <c r="D510" s="3"/>
      <c r="E510" s="3"/>
      <c r="F510" s="3"/>
      <c r="G510" s="3"/>
      <c r="H510" s="3"/>
      <c r="I510" s="3"/>
    </row>
    <row r="511" spans="2:9" s="4" customFormat="1">
      <c r="B511" s="3"/>
      <c r="C511" s="3"/>
      <c r="D511" s="3"/>
      <c r="E511" s="3"/>
      <c r="F511" s="3"/>
      <c r="G511" s="3"/>
      <c r="H511" s="3"/>
      <c r="I511" s="3"/>
    </row>
    <row r="512" spans="2:9" s="4" customFormat="1">
      <c r="B512" s="3"/>
      <c r="C512" s="3"/>
      <c r="D512" s="3"/>
      <c r="E512" s="3"/>
      <c r="F512" s="3"/>
      <c r="G512" s="3"/>
      <c r="H512" s="3"/>
      <c r="I512" s="3"/>
    </row>
    <row r="513" spans="2:9" s="4" customFormat="1">
      <c r="B513" s="3"/>
      <c r="C513" s="3"/>
      <c r="D513" s="3"/>
      <c r="E513" s="3"/>
      <c r="F513" s="3"/>
      <c r="G513" s="3"/>
      <c r="H513" s="3"/>
      <c r="I513" s="3"/>
    </row>
    <row r="514" spans="2:9" s="4" customFormat="1">
      <c r="B514" s="3"/>
      <c r="C514" s="3"/>
      <c r="D514" s="3"/>
      <c r="E514" s="3"/>
      <c r="F514" s="3"/>
      <c r="G514" s="3"/>
      <c r="H514" s="3"/>
      <c r="I514" s="3"/>
    </row>
    <row r="515" spans="2:9" s="4" customFormat="1">
      <c r="B515" s="3"/>
      <c r="C515" s="3"/>
      <c r="D515" s="3"/>
      <c r="E515" s="3"/>
      <c r="F515" s="3"/>
      <c r="G515" s="3"/>
      <c r="H515" s="3"/>
      <c r="I515" s="3"/>
    </row>
    <row r="516" spans="2:9" s="4" customFormat="1">
      <c r="B516" s="3"/>
      <c r="C516" s="3"/>
      <c r="D516" s="3"/>
      <c r="E516" s="3"/>
      <c r="F516" s="3"/>
      <c r="G516" s="3"/>
      <c r="H516" s="3"/>
      <c r="I516" s="3"/>
    </row>
    <row r="517" spans="2:9" s="4" customFormat="1">
      <c r="B517" s="3"/>
      <c r="C517" s="3"/>
      <c r="D517" s="3"/>
      <c r="E517" s="3"/>
      <c r="F517" s="3"/>
      <c r="G517" s="3"/>
      <c r="H517" s="3"/>
      <c r="I517" s="3"/>
    </row>
    <row r="518" spans="2:9" s="4" customFormat="1">
      <c r="B518" s="3"/>
      <c r="C518" s="3"/>
      <c r="D518" s="3"/>
      <c r="E518" s="3"/>
      <c r="F518" s="3"/>
      <c r="G518" s="3"/>
      <c r="H518" s="3"/>
      <c r="I518" s="3"/>
    </row>
    <row r="519" spans="2:9" s="4" customFormat="1">
      <c r="B519" s="3"/>
      <c r="C519" s="3"/>
      <c r="D519" s="3"/>
      <c r="E519" s="3"/>
      <c r="F519" s="3"/>
      <c r="G519" s="3"/>
      <c r="H519" s="3"/>
      <c r="I519" s="3"/>
    </row>
    <row r="520" spans="2:9" s="4" customFormat="1">
      <c r="B520" s="3"/>
      <c r="C520" s="3"/>
      <c r="D520" s="3"/>
      <c r="E520" s="3"/>
      <c r="F520" s="3"/>
      <c r="G520" s="3"/>
      <c r="H520" s="3"/>
      <c r="I520" s="3"/>
    </row>
    <row r="521" spans="2:9" s="4" customFormat="1">
      <c r="B521" s="3"/>
      <c r="C521" s="3"/>
      <c r="D521" s="3"/>
      <c r="E521" s="3"/>
      <c r="F521" s="3"/>
      <c r="G521" s="3"/>
      <c r="H521" s="3"/>
      <c r="I521" s="3"/>
    </row>
    <row r="522" spans="2:9" s="4" customFormat="1">
      <c r="B522" s="3"/>
      <c r="C522" s="3"/>
      <c r="D522" s="3"/>
      <c r="E522" s="3"/>
      <c r="F522" s="3"/>
      <c r="G522" s="3"/>
      <c r="H522" s="3"/>
      <c r="I522" s="3"/>
    </row>
    <row r="523" spans="2:9" s="4" customFormat="1">
      <c r="B523" s="3"/>
      <c r="C523" s="3"/>
      <c r="D523" s="3"/>
      <c r="E523" s="3"/>
      <c r="F523" s="3"/>
      <c r="G523" s="3"/>
      <c r="H523" s="3"/>
      <c r="I523" s="3"/>
    </row>
    <row r="524" spans="2:9" s="4" customFormat="1">
      <c r="B524" s="3"/>
      <c r="C524" s="3"/>
      <c r="D524" s="3"/>
      <c r="E524" s="3"/>
      <c r="F524" s="3"/>
      <c r="G524" s="3"/>
      <c r="H524" s="3"/>
      <c r="I524" s="3"/>
    </row>
    <row r="525" spans="2:9" s="4" customFormat="1">
      <c r="B525" s="3"/>
      <c r="C525" s="3"/>
      <c r="D525" s="3"/>
      <c r="E525" s="3"/>
      <c r="F525" s="3"/>
      <c r="G525" s="3"/>
      <c r="H525" s="3"/>
      <c r="I525" s="3"/>
    </row>
    <row r="526" spans="2:9" s="4" customFormat="1">
      <c r="B526" s="3"/>
      <c r="C526" s="3"/>
      <c r="D526" s="3"/>
      <c r="E526" s="3"/>
      <c r="F526" s="3"/>
      <c r="G526" s="3"/>
      <c r="H526" s="3"/>
      <c r="I526" s="3"/>
    </row>
    <row r="527" spans="2:9" s="4" customFormat="1">
      <c r="B527" s="3"/>
      <c r="C527" s="3"/>
      <c r="D527" s="3"/>
      <c r="E527" s="3"/>
      <c r="F527" s="3"/>
      <c r="G527" s="3"/>
      <c r="H527" s="3"/>
      <c r="I527" s="3"/>
    </row>
    <row r="528" spans="2:9" s="4" customFormat="1">
      <c r="B528" s="3"/>
      <c r="C528" s="3"/>
      <c r="D528" s="3"/>
      <c r="E528" s="3"/>
      <c r="F528" s="3"/>
      <c r="G528" s="3"/>
      <c r="H528" s="3"/>
      <c r="I528" s="3"/>
    </row>
    <row r="529" spans="2:9" s="4" customFormat="1">
      <c r="B529" s="3"/>
      <c r="C529" s="3"/>
      <c r="D529" s="3"/>
      <c r="E529" s="3"/>
      <c r="F529" s="3"/>
      <c r="G529" s="3"/>
      <c r="H529" s="3"/>
      <c r="I529" s="3"/>
    </row>
    <row r="530" spans="2:9" s="4" customFormat="1">
      <c r="B530" s="3"/>
      <c r="C530" s="3"/>
      <c r="D530" s="3"/>
      <c r="E530" s="3"/>
      <c r="F530" s="3"/>
      <c r="G530" s="3"/>
      <c r="H530" s="3"/>
      <c r="I530" s="3"/>
    </row>
    <row r="531" spans="2:9" s="4" customFormat="1">
      <c r="B531" s="3"/>
      <c r="C531" s="3"/>
      <c r="D531" s="3"/>
      <c r="E531" s="3"/>
      <c r="F531" s="3"/>
      <c r="G531" s="3"/>
      <c r="H531" s="3"/>
      <c r="I531" s="3"/>
    </row>
    <row r="532" spans="2:9" s="4" customFormat="1">
      <c r="B532" s="3"/>
      <c r="C532" s="3"/>
      <c r="D532" s="3"/>
      <c r="E532" s="3"/>
      <c r="F532" s="3"/>
      <c r="G532" s="3"/>
      <c r="H532" s="3"/>
      <c r="I532" s="3"/>
    </row>
    <row r="533" spans="2:9" s="4" customFormat="1">
      <c r="B533" s="3"/>
      <c r="C533" s="3"/>
      <c r="D533" s="3"/>
      <c r="E533" s="3"/>
      <c r="F533" s="3"/>
      <c r="G533" s="3"/>
      <c r="H533" s="3"/>
      <c r="I533" s="3"/>
    </row>
    <row r="534" spans="2:9" s="4" customFormat="1">
      <c r="B534" s="3"/>
      <c r="C534" s="3"/>
      <c r="D534" s="3"/>
      <c r="E534" s="3"/>
      <c r="F534" s="3"/>
      <c r="G534" s="3"/>
      <c r="H534" s="3"/>
      <c r="I534" s="3"/>
    </row>
    <row r="535" spans="2:9" s="4" customFormat="1">
      <c r="B535" s="3"/>
      <c r="C535" s="3"/>
      <c r="D535" s="3"/>
      <c r="E535" s="3"/>
      <c r="F535" s="3"/>
      <c r="G535" s="3"/>
      <c r="H535" s="3"/>
      <c r="I535" s="3"/>
    </row>
    <row r="536" spans="2:9" s="4" customFormat="1">
      <c r="B536" s="3"/>
      <c r="C536" s="3"/>
      <c r="D536" s="3"/>
      <c r="E536" s="3"/>
      <c r="F536" s="3"/>
      <c r="G536" s="3"/>
      <c r="H536" s="3"/>
      <c r="I536" s="3"/>
    </row>
    <row r="537" spans="2:9" s="4" customFormat="1">
      <c r="B537" s="3"/>
      <c r="C537" s="3"/>
      <c r="D537" s="3"/>
      <c r="E537" s="3"/>
      <c r="F537" s="3"/>
      <c r="G537" s="3"/>
      <c r="H537" s="3"/>
      <c r="I537" s="3"/>
    </row>
    <row r="538" spans="2:9" s="4" customFormat="1">
      <c r="B538" s="3"/>
      <c r="C538" s="3"/>
      <c r="D538" s="3"/>
      <c r="E538" s="3"/>
      <c r="F538" s="3"/>
      <c r="G538" s="3"/>
      <c r="H538" s="3"/>
      <c r="I538" s="3"/>
    </row>
    <row r="539" spans="2:9" s="4" customFormat="1">
      <c r="B539" s="3"/>
      <c r="C539" s="3"/>
      <c r="D539" s="3"/>
      <c r="E539" s="3"/>
      <c r="F539" s="3"/>
      <c r="G539" s="3"/>
      <c r="H539" s="3"/>
      <c r="I539" s="3"/>
    </row>
    <row r="540" spans="2:9" s="4" customFormat="1">
      <c r="B540" s="3"/>
      <c r="C540" s="3"/>
      <c r="D540" s="3"/>
      <c r="E540" s="3"/>
      <c r="F540" s="3"/>
      <c r="G540" s="3"/>
      <c r="H540" s="3"/>
      <c r="I540" s="3"/>
    </row>
    <row r="541" spans="2:9" s="4" customFormat="1">
      <c r="B541" s="3"/>
      <c r="C541" s="3"/>
      <c r="D541" s="3"/>
      <c r="E541" s="3"/>
      <c r="F541" s="3"/>
      <c r="G541" s="3"/>
      <c r="H541" s="3"/>
      <c r="I541" s="3"/>
    </row>
    <row r="542" spans="2:9" s="4" customFormat="1">
      <c r="B542" s="3"/>
      <c r="C542" s="3"/>
      <c r="D542" s="3"/>
      <c r="E542" s="3"/>
      <c r="F542" s="3"/>
      <c r="G542" s="3"/>
      <c r="H542" s="3"/>
      <c r="I542" s="3"/>
    </row>
    <row r="543" spans="2:9" s="4" customFormat="1">
      <c r="B543" s="3"/>
      <c r="C543" s="3"/>
      <c r="D543" s="3"/>
      <c r="E543" s="3"/>
      <c r="F543" s="3"/>
      <c r="G543" s="3"/>
      <c r="H543" s="3"/>
      <c r="I543" s="3"/>
    </row>
    <row r="544" spans="2:9" s="4" customFormat="1">
      <c r="B544" s="3"/>
      <c r="C544" s="3"/>
      <c r="D544" s="3"/>
      <c r="E544" s="3"/>
      <c r="F544" s="3"/>
      <c r="G544" s="3"/>
      <c r="H544" s="3"/>
      <c r="I544" s="3"/>
    </row>
    <row r="545" spans="2:9" s="4" customFormat="1">
      <c r="B545" s="3"/>
      <c r="C545" s="3"/>
      <c r="D545" s="3"/>
      <c r="E545" s="3"/>
      <c r="F545" s="3"/>
      <c r="G545" s="3"/>
      <c r="H545" s="3"/>
      <c r="I545" s="3"/>
    </row>
    <row r="546" spans="2:9" s="4" customFormat="1">
      <c r="B546" s="3"/>
      <c r="C546" s="3"/>
      <c r="D546" s="3"/>
      <c r="E546" s="3"/>
      <c r="F546" s="3"/>
      <c r="G546" s="3"/>
      <c r="H546" s="3"/>
      <c r="I546" s="3"/>
    </row>
    <row r="547" spans="2:9" s="4" customFormat="1">
      <c r="B547" s="3"/>
      <c r="C547" s="3"/>
      <c r="D547" s="3"/>
      <c r="E547" s="3"/>
      <c r="F547" s="3"/>
      <c r="G547" s="3"/>
      <c r="H547" s="3"/>
      <c r="I547" s="3"/>
    </row>
    <row r="548" spans="2:9" s="4" customFormat="1">
      <c r="B548" s="3"/>
      <c r="C548" s="3"/>
      <c r="D548" s="3"/>
      <c r="E548" s="3"/>
      <c r="F548" s="3"/>
      <c r="G548" s="3"/>
      <c r="H548" s="3"/>
      <c r="I548" s="3"/>
    </row>
    <row r="549" spans="2:9" s="4" customFormat="1">
      <c r="B549" s="3"/>
      <c r="C549" s="3"/>
      <c r="D549" s="3"/>
      <c r="E549" s="3"/>
      <c r="F549" s="3"/>
      <c r="G549" s="3"/>
      <c r="H549" s="3"/>
      <c r="I549" s="3"/>
    </row>
    <row r="550" spans="2:9" s="4" customFormat="1">
      <c r="B550" s="3"/>
      <c r="C550" s="3"/>
      <c r="D550" s="3"/>
      <c r="E550" s="3"/>
      <c r="F550" s="3"/>
      <c r="G550" s="3"/>
      <c r="H550" s="3"/>
      <c r="I550" s="3"/>
    </row>
    <row r="551" spans="2:9" s="4" customFormat="1">
      <c r="B551" s="3"/>
      <c r="C551" s="3"/>
      <c r="D551" s="3"/>
      <c r="E551" s="3"/>
      <c r="F551" s="3"/>
      <c r="G551" s="3"/>
      <c r="H551" s="3"/>
      <c r="I551" s="3"/>
    </row>
    <row r="552" spans="2:9" s="4" customFormat="1">
      <c r="B552" s="3"/>
      <c r="C552" s="3"/>
      <c r="D552" s="3"/>
      <c r="E552" s="3"/>
      <c r="F552" s="3"/>
      <c r="G552" s="3"/>
      <c r="H552" s="3"/>
      <c r="I552" s="3"/>
    </row>
    <row r="553" spans="2:9" s="4" customFormat="1">
      <c r="B553" s="3"/>
      <c r="C553" s="3"/>
      <c r="D553" s="3"/>
      <c r="E553" s="3"/>
      <c r="F553" s="3"/>
      <c r="G553" s="3"/>
      <c r="H553" s="3"/>
      <c r="I553" s="3"/>
    </row>
    <row r="554" spans="2:9" s="4" customFormat="1">
      <c r="B554" s="3"/>
      <c r="C554" s="3"/>
      <c r="D554" s="3"/>
      <c r="E554" s="3"/>
      <c r="F554" s="3"/>
      <c r="G554" s="3"/>
      <c r="H554" s="3"/>
      <c r="I554" s="3"/>
    </row>
    <row r="555" spans="2:9" s="4" customFormat="1">
      <c r="B555" s="3"/>
      <c r="C555" s="3"/>
      <c r="D555" s="3"/>
      <c r="E555" s="3"/>
      <c r="F555" s="3"/>
      <c r="G555" s="3"/>
      <c r="H555" s="3"/>
      <c r="I555" s="3"/>
    </row>
    <row r="556" spans="2:9" s="4" customFormat="1">
      <c r="B556" s="3"/>
      <c r="C556" s="3"/>
      <c r="D556" s="3"/>
      <c r="E556" s="3"/>
      <c r="F556" s="3"/>
      <c r="G556" s="3"/>
      <c r="H556" s="3"/>
      <c r="I556" s="3"/>
    </row>
    <row r="557" spans="2:9" s="4" customFormat="1">
      <c r="B557" s="3"/>
      <c r="C557" s="3"/>
      <c r="D557" s="3"/>
      <c r="E557" s="3"/>
      <c r="F557" s="3"/>
      <c r="G557" s="3"/>
      <c r="H557" s="3"/>
      <c r="I557" s="3"/>
    </row>
    <row r="558" spans="2:9" s="4" customFormat="1">
      <c r="B558" s="3"/>
      <c r="C558" s="3"/>
      <c r="D558" s="3"/>
      <c r="E558" s="3"/>
      <c r="F558" s="3"/>
      <c r="G558" s="3"/>
      <c r="H558" s="3"/>
      <c r="I558" s="3"/>
    </row>
    <row r="559" spans="2:9" s="4" customFormat="1">
      <c r="B559" s="3"/>
      <c r="C559" s="3"/>
      <c r="D559" s="3"/>
      <c r="E559" s="3"/>
      <c r="F559" s="3"/>
      <c r="G559" s="3"/>
      <c r="H559" s="3"/>
      <c r="I559" s="3"/>
    </row>
    <row r="560" spans="2:9" s="4" customFormat="1">
      <c r="B560" s="3"/>
      <c r="C560" s="3"/>
      <c r="D560" s="3"/>
      <c r="E560" s="3"/>
      <c r="F560" s="3"/>
      <c r="G560" s="3"/>
      <c r="H560" s="3"/>
      <c r="I560" s="3"/>
    </row>
    <row r="561" spans="2:9" s="4" customFormat="1">
      <c r="B561" s="3"/>
      <c r="C561" s="3"/>
      <c r="D561" s="3"/>
      <c r="E561" s="3"/>
      <c r="F561" s="3"/>
      <c r="G561" s="3"/>
      <c r="H561" s="3"/>
      <c r="I561" s="3"/>
    </row>
    <row r="562" spans="2:9" s="4" customFormat="1">
      <c r="B562" s="3"/>
      <c r="C562" s="3"/>
      <c r="D562" s="3"/>
      <c r="E562" s="3"/>
      <c r="F562" s="3"/>
      <c r="G562" s="3"/>
      <c r="H562" s="3"/>
      <c r="I562" s="3"/>
    </row>
    <row r="563" spans="2:9" s="4" customFormat="1">
      <c r="B563" s="3"/>
      <c r="C563" s="3"/>
      <c r="D563" s="3"/>
      <c r="E563" s="3"/>
      <c r="F563" s="3"/>
      <c r="G563" s="3"/>
      <c r="H563" s="3"/>
      <c r="I563" s="3"/>
    </row>
    <row r="564" spans="2:9" s="4" customFormat="1">
      <c r="B564" s="3"/>
      <c r="C564" s="3"/>
      <c r="D564" s="3"/>
      <c r="E564" s="3"/>
      <c r="F564" s="3"/>
      <c r="G564" s="3"/>
      <c r="H564" s="3"/>
      <c r="I564" s="3"/>
    </row>
    <row r="565" spans="2:9" s="4" customFormat="1">
      <c r="B565" s="3"/>
      <c r="C565" s="3"/>
      <c r="D565" s="3"/>
      <c r="E565" s="3"/>
      <c r="F565" s="3"/>
      <c r="G565" s="3"/>
      <c r="H565" s="3"/>
      <c r="I565" s="3"/>
    </row>
    <row r="566" spans="2:9" s="4" customFormat="1">
      <c r="B566" s="3"/>
      <c r="C566" s="3"/>
      <c r="D566" s="3"/>
      <c r="E566" s="3"/>
      <c r="F566" s="3"/>
      <c r="G566" s="3"/>
      <c r="H566" s="3"/>
      <c r="I566" s="3"/>
    </row>
    <row r="567" spans="2:9" s="4" customFormat="1">
      <c r="B567" s="3"/>
      <c r="C567" s="3"/>
      <c r="D567" s="3"/>
      <c r="E567" s="3"/>
      <c r="F567" s="3"/>
      <c r="G567" s="3"/>
      <c r="H567" s="3"/>
      <c r="I567" s="3"/>
    </row>
    <row r="568" spans="2:9" s="4" customFormat="1">
      <c r="B568" s="3"/>
      <c r="C568" s="3"/>
      <c r="D568" s="3"/>
      <c r="E568" s="3"/>
      <c r="F568" s="3"/>
      <c r="G568" s="3"/>
      <c r="H568" s="3"/>
      <c r="I568" s="3"/>
    </row>
    <row r="569" spans="2:9" s="4" customFormat="1">
      <c r="B569" s="3"/>
      <c r="C569" s="3"/>
      <c r="D569" s="3"/>
      <c r="E569" s="3"/>
      <c r="F569" s="3"/>
      <c r="G569" s="3"/>
      <c r="H569" s="3"/>
      <c r="I569" s="3"/>
    </row>
    <row r="570" spans="2:9" s="4" customFormat="1">
      <c r="B570" s="3"/>
      <c r="C570" s="3"/>
      <c r="D570" s="3"/>
      <c r="E570" s="3"/>
      <c r="F570" s="3"/>
      <c r="G570" s="3"/>
      <c r="H570" s="3"/>
      <c r="I570" s="3"/>
    </row>
    <row r="571" spans="2:9" s="4" customFormat="1">
      <c r="B571" s="3"/>
      <c r="C571" s="3"/>
      <c r="D571" s="3"/>
      <c r="E571" s="3"/>
      <c r="F571" s="3"/>
      <c r="G571" s="3"/>
      <c r="H571" s="3"/>
      <c r="I571" s="3"/>
    </row>
    <row r="572" spans="2:9" s="4" customFormat="1">
      <c r="B572" s="3"/>
      <c r="C572" s="3"/>
      <c r="D572" s="3"/>
      <c r="E572" s="3"/>
      <c r="F572" s="3"/>
      <c r="G572" s="3"/>
      <c r="H572" s="3"/>
      <c r="I572" s="3"/>
    </row>
    <row r="573" spans="2:9" s="4" customFormat="1">
      <c r="B573" s="3"/>
      <c r="C573" s="3"/>
      <c r="D573" s="3"/>
      <c r="E573" s="3"/>
      <c r="F573" s="3"/>
      <c r="G573" s="3"/>
      <c r="H573" s="3"/>
      <c r="I573" s="3"/>
    </row>
    <row r="574" spans="2:9" s="4" customFormat="1">
      <c r="B574" s="3"/>
      <c r="C574" s="3"/>
      <c r="D574" s="3"/>
      <c r="E574" s="3"/>
      <c r="F574" s="3"/>
      <c r="G574" s="3"/>
      <c r="H574" s="3"/>
      <c r="I574" s="3"/>
    </row>
    <row r="575" spans="2:9" s="4" customFormat="1">
      <c r="B575" s="3"/>
      <c r="C575" s="3"/>
      <c r="D575" s="3"/>
      <c r="E575" s="3"/>
      <c r="F575" s="3"/>
      <c r="G575" s="3"/>
      <c r="H575" s="3"/>
      <c r="I575" s="3"/>
    </row>
    <row r="576" spans="2:9" s="4" customFormat="1">
      <c r="B576" s="3"/>
      <c r="C576" s="3"/>
      <c r="D576" s="3"/>
      <c r="E576" s="3"/>
      <c r="F576" s="3"/>
      <c r="G576" s="3"/>
      <c r="H576" s="3"/>
      <c r="I576" s="3"/>
    </row>
    <row r="577" spans="2:9" s="4" customFormat="1">
      <c r="B577" s="3"/>
      <c r="C577" s="3"/>
      <c r="D577" s="3"/>
      <c r="E577" s="3"/>
      <c r="F577" s="3"/>
      <c r="G577" s="3"/>
      <c r="H577" s="3"/>
      <c r="I577" s="3"/>
    </row>
    <row r="578" spans="2:9" s="4" customFormat="1">
      <c r="B578" s="3"/>
      <c r="C578" s="3"/>
      <c r="D578" s="3"/>
      <c r="E578" s="3"/>
      <c r="F578" s="3"/>
      <c r="G578" s="3"/>
      <c r="H578" s="3"/>
      <c r="I578" s="3"/>
    </row>
    <row r="579" spans="2:9" s="4" customFormat="1">
      <c r="B579" s="3"/>
      <c r="C579" s="3"/>
      <c r="D579" s="3"/>
      <c r="E579" s="3"/>
      <c r="F579" s="3"/>
      <c r="G579" s="3"/>
      <c r="H579" s="3"/>
      <c r="I579" s="3"/>
    </row>
    <row r="580" spans="2:9" s="4" customFormat="1">
      <c r="B580" s="3"/>
      <c r="C580" s="3"/>
      <c r="D580" s="3"/>
      <c r="E580" s="3"/>
      <c r="F580" s="3"/>
      <c r="G580" s="3"/>
      <c r="H580" s="3"/>
      <c r="I580" s="3"/>
    </row>
    <row r="581" spans="2:9" s="4" customFormat="1">
      <c r="B581" s="3"/>
      <c r="C581" s="3"/>
      <c r="D581" s="3"/>
      <c r="E581" s="3"/>
      <c r="F581" s="3"/>
      <c r="G581" s="3"/>
      <c r="H581" s="3"/>
      <c r="I581" s="3"/>
    </row>
    <row r="582" spans="2:9" s="4" customFormat="1">
      <c r="B582" s="3"/>
      <c r="C582" s="3"/>
      <c r="D582" s="3"/>
      <c r="E582" s="3"/>
      <c r="F582" s="3"/>
      <c r="G582" s="3"/>
      <c r="H582" s="3"/>
      <c r="I582" s="3"/>
    </row>
    <row r="583" spans="2:9" s="4" customFormat="1">
      <c r="B583" s="3"/>
      <c r="C583" s="3"/>
      <c r="D583" s="3"/>
      <c r="E583" s="3"/>
      <c r="F583" s="3"/>
      <c r="G583" s="3"/>
      <c r="H583" s="3"/>
      <c r="I583" s="3"/>
    </row>
    <row r="584" spans="2:9" s="4" customFormat="1">
      <c r="B584" s="3"/>
      <c r="C584" s="3"/>
      <c r="D584" s="3"/>
      <c r="E584" s="3"/>
      <c r="F584" s="3"/>
      <c r="G584" s="3"/>
      <c r="H584" s="3"/>
      <c r="I584" s="3"/>
    </row>
    <row r="585" spans="2:9" s="4" customFormat="1">
      <c r="B585" s="3"/>
      <c r="C585" s="3"/>
      <c r="D585" s="3"/>
      <c r="E585" s="3"/>
      <c r="F585" s="3"/>
      <c r="G585" s="3"/>
      <c r="H585" s="3"/>
      <c r="I585" s="3"/>
    </row>
    <row r="586" spans="2:9" s="4" customFormat="1">
      <c r="B586" s="3"/>
      <c r="C586" s="3"/>
      <c r="D586" s="3"/>
      <c r="E586" s="3"/>
      <c r="F586" s="3"/>
      <c r="G586" s="3"/>
      <c r="H586" s="3"/>
      <c r="I586" s="3"/>
    </row>
    <row r="587" spans="2:9" s="4" customFormat="1">
      <c r="B587" s="3"/>
      <c r="C587" s="3"/>
      <c r="D587" s="3"/>
      <c r="E587" s="3"/>
      <c r="F587" s="3"/>
      <c r="G587" s="3"/>
      <c r="H587" s="3"/>
      <c r="I587" s="3"/>
    </row>
    <row r="588" spans="2:9" s="4" customFormat="1">
      <c r="B588" s="3"/>
      <c r="C588" s="3"/>
      <c r="D588" s="3"/>
      <c r="E588" s="3"/>
      <c r="F588" s="3"/>
      <c r="G588" s="3"/>
      <c r="H588" s="3"/>
      <c r="I588" s="3"/>
    </row>
    <row r="589" spans="2:9" s="4" customFormat="1">
      <c r="B589" s="3"/>
      <c r="C589" s="3"/>
      <c r="D589" s="3"/>
      <c r="E589" s="3"/>
      <c r="F589" s="3"/>
      <c r="G589" s="3"/>
      <c r="H589" s="3"/>
      <c r="I589" s="3"/>
    </row>
    <row r="590" spans="2:9" s="4" customFormat="1">
      <c r="B590" s="3"/>
      <c r="C590" s="3"/>
      <c r="D590" s="3"/>
      <c r="E590" s="3"/>
      <c r="F590" s="3"/>
      <c r="G590" s="3"/>
      <c r="H590" s="3"/>
      <c r="I590" s="3"/>
    </row>
    <row r="591" spans="2:9" s="4" customFormat="1">
      <c r="B591" s="3"/>
      <c r="C591" s="3"/>
      <c r="D591" s="3"/>
      <c r="E591" s="3"/>
      <c r="F591" s="3"/>
      <c r="G591" s="3"/>
      <c r="H591" s="3"/>
      <c r="I591" s="3"/>
    </row>
    <row r="592" spans="2:9" s="4" customFormat="1">
      <c r="B592" s="3"/>
      <c r="C592" s="3"/>
      <c r="D592" s="3"/>
      <c r="E592" s="3"/>
      <c r="F592" s="3"/>
      <c r="G592" s="3"/>
      <c r="H592" s="3"/>
      <c r="I592" s="3"/>
    </row>
    <row r="593" spans="2:9" s="4" customFormat="1">
      <c r="B593" s="3"/>
      <c r="C593" s="3"/>
      <c r="D593" s="3"/>
      <c r="E593" s="3"/>
      <c r="F593" s="3"/>
      <c r="G593" s="3"/>
      <c r="H593" s="3"/>
      <c r="I593" s="3"/>
    </row>
    <row r="594" spans="2:9" s="4" customFormat="1">
      <c r="B594" s="3"/>
      <c r="C594" s="3"/>
      <c r="D594" s="3"/>
      <c r="E594" s="3"/>
      <c r="F594" s="3"/>
      <c r="G594" s="3"/>
      <c r="H594" s="3"/>
      <c r="I594" s="3"/>
    </row>
    <row r="595" spans="2:9" s="4" customFormat="1">
      <c r="B595" s="3"/>
      <c r="C595" s="3"/>
      <c r="D595" s="3"/>
      <c r="E595" s="3"/>
      <c r="F595" s="3"/>
      <c r="G595" s="3"/>
      <c r="H595" s="3"/>
      <c r="I595" s="3"/>
    </row>
    <row r="596" spans="2:9" s="4" customFormat="1">
      <c r="B596" s="3"/>
      <c r="C596" s="3"/>
      <c r="D596" s="3"/>
      <c r="E596" s="3"/>
      <c r="F596" s="3"/>
      <c r="G596" s="3"/>
      <c r="H596" s="3"/>
      <c r="I596" s="3"/>
    </row>
    <row r="597" spans="2:9" s="4" customFormat="1">
      <c r="B597" s="3"/>
      <c r="C597" s="3"/>
      <c r="D597" s="3"/>
      <c r="E597" s="3"/>
      <c r="F597" s="3"/>
      <c r="G597" s="3"/>
      <c r="H597" s="3"/>
      <c r="I597" s="3"/>
    </row>
    <row r="598" spans="2:9" s="4" customFormat="1">
      <c r="B598" s="3"/>
      <c r="C598" s="3"/>
      <c r="D598" s="3"/>
      <c r="E598" s="3"/>
      <c r="F598" s="3"/>
      <c r="G598" s="3"/>
      <c r="H598" s="3"/>
      <c r="I598" s="3"/>
    </row>
    <row r="599" spans="2:9" s="4" customFormat="1">
      <c r="B599" s="3"/>
      <c r="C599" s="3"/>
      <c r="D599" s="3"/>
      <c r="E599" s="3"/>
      <c r="F599" s="3"/>
      <c r="G599" s="3"/>
      <c r="H599" s="3"/>
      <c r="I599" s="3"/>
    </row>
    <row r="600" spans="2:9" s="4" customFormat="1">
      <c r="B600" s="3"/>
      <c r="C600" s="3"/>
      <c r="D600" s="3"/>
      <c r="E600" s="3"/>
      <c r="F600" s="3"/>
      <c r="G600" s="3"/>
      <c r="H600" s="3"/>
      <c r="I600" s="3"/>
    </row>
    <row r="601" spans="2:9" s="4" customFormat="1">
      <c r="B601" s="3"/>
      <c r="C601" s="3"/>
      <c r="D601" s="3"/>
      <c r="E601" s="3"/>
      <c r="F601" s="3"/>
      <c r="G601" s="3"/>
      <c r="H601" s="3"/>
      <c r="I601" s="3"/>
    </row>
    <row r="602" spans="2:9" s="4" customFormat="1">
      <c r="B602" s="3"/>
      <c r="C602" s="3"/>
      <c r="D602" s="3"/>
      <c r="E602" s="3"/>
      <c r="F602" s="3"/>
      <c r="G602" s="3"/>
      <c r="H602" s="3"/>
      <c r="I602" s="3"/>
    </row>
    <row r="603" spans="2:9" s="4" customFormat="1">
      <c r="B603" s="3"/>
      <c r="C603" s="3"/>
      <c r="D603" s="3"/>
      <c r="E603" s="3"/>
      <c r="F603" s="3"/>
      <c r="G603" s="3"/>
      <c r="H603" s="3"/>
      <c r="I603" s="3"/>
    </row>
    <row r="604" spans="2:9" s="4" customFormat="1">
      <c r="B604" s="3"/>
      <c r="C604" s="3"/>
      <c r="D604" s="3"/>
      <c r="E604" s="3"/>
      <c r="F604" s="3"/>
      <c r="G604" s="3"/>
      <c r="H604" s="3"/>
      <c r="I604" s="3"/>
    </row>
    <row r="605" spans="2:9" s="4" customFormat="1">
      <c r="B605" s="3"/>
      <c r="C605" s="3"/>
      <c r="D605" s="3"/>
      <c r="E605" s="3"/>
      <c r="F605" s="3"/>
      <c r="G605" s="3"/>
      <c r="H605" s="3"/>
      <c r="I605" s="3"/>
    </row>
    <row r="606" spans="2:9" s="4" customFormat="1">
      <c r="B606" s="3"/>
      <c r="C606" s="3"/>
      <c r="D606" s="3"/>
      <c r="E606" s="3"/>
      <c r="F606" s="3"/>
      <c r="G606" s="3"/>
      <c r="H606" s="3"/>
      <c r="I606" s="3"/>
    </row>
    <row r="607" spans="2:9" s="4" customFormat="1">
      <c r="B607" s="3"/>
      <c r="C607" s="3"/>
      <c r="D607" s="3"/>
      <c r="E607" s="3"/>
      <c r="F607" s="3"/>
      <c r="G607" s="3"/>
      <c r="H607" s="3"/>
      <c r="I607" s="3"/>
    </row>
    <row r="608" spans="2:9" s="4" customFormat="1">
      <c r="B608" s="3"/>
      <c r="C608" s="3"/>
      <c r="D608" s="3"/>
      <c r="E608" s="3"/>
      <c r="F608" s="3"/>
      <c r="G608" s="3"/>
      <c r="H608" s="3"/>
      <c r="I608" s="3"/>
    </row>
    <row r="609" spans="2:9" s="4" customFormat="1">
      <c r="B609" s="3"/>
      <c r="C609" s="3"/>
      <c r="D609" s="3"/>
      <c r="E609" s="3"/>
      <c r="F609" s="3"/>
      <c r="G609" s="3"/>
      <c r="H609" s="3"/>
      <c r="I609" s="3"/>
    </row>
    <row r="610" spans="2:9" s="4" customFormat="1">
      <c r="B610" s="3"/>
      <c r="C610" s="3"/>
      <c r="D610" s="3"/>
      <c r="E610" s="3"/>
      <c r="F610" s="3"/>
      <c r="G610" s="3"/>
      <c r="H610" s="3"/>
      <c r="I610" s="3"/>
    </row>
    <row r="611" spans="2:9" s="4" customFormat="1">
      <c r="B611" s="3"/>
      <c r="C611" s="3"/>
      <c r="D611" s="3"/>
      <c r="E611" s="3"/>
      <c r="F611" s="3"/>
      <c r="G611" s="3"/>
      <c r="H611" s="3"/>
      <c r="I611" s="3"/>
    </row>
    <row r="612" spans="2:9" s="4" customFormat="1">
      <c r="B612" s="3"/>
      <c r="C612" s="3"/>
      <c r="D612" s="3"/>
      <c r="E612" s="3"/>
      <c r="F612" s="3"/>
      <c r="G612" s="3"/>
      <c r="H612" s="3"/>
      <c r="I612" s="3"/>
    </row>
    <row r="613" spans="2:9" s="4" customFormat="1">
      <c r="B613" s="3"/>
      <c r="C613" s="3"/>
      <c r="D613" s="3"/>
      <c r="E613" s="3"/>
      <c r="F613" s="3"/>
      <c r="G613" s="3"/>
      <c r="H613" s="3"/>
      <c r="I613" s="3"/>
    </row>
    <row r="614" spans="2:9" s="4" customFormat="1">
      <c r="B614" s="3"/>
      <c r="C614" s="3"/>
      <c r="D614" s="3"/>
      <c r="E614" s="3"/>
      <c r="F614" s="3"/>
      <c r="G614" s="3"/>
      <c r="H614" s="3"/>
      <c r="I614" s="3"/>
    </row>
    <row r="615" spans="2:9" s="4" customFormat="1">
      <c r="B615" s="3"/>
      <c r="C615" s="3"/>
      <c r="D615" s="3"/>
      <c r="E615" s="3"/>
      <c r="F615" s="3"/>
      <c r="G615" s="3"/>
      <c r="H615" s="3"/>
      <c r="I615" s="3"/>
    </row>
    <row r="616" spans="2:9" s="4" customFormat="1">
      <c r="B616" s="3"/>
      <c r="C616" s="3"/>
      <c r="D616" s="3"/>
      <c r="E616" s="3"/>
      <c r="F616" s="3"/>
      <c r="G616" s="3"/>
      <c r="H616" s="3"/>
      <c r="I616" s="3"/>
    </row>
    <row r="617" spans="2:9" s="4" customFormat="1">
      <c r="B617" s="3"/>
      <c r="C617" s="3"/>
      <c r="D617" s="3"/>
      <c r="E617" s="3"/>
      <c r="F617" s="3"/>
      <c r="G617" s="3"/>
      <c r="H617" s="3"/>
      <c r="I617" s="3"/>
    </row>
    <row r="618" spans="2:9" s="4" customFormat="1">
      <c r="B618" s="3"/>
      <c r="C618" s="3"/>
      <c r="D618" s="3"/>
      <c r="E618" s="3"/>
      <c r="F618" s="3"/>
      <c r="G618" s="3"/>
      <c r="H618" s="3"/>
      <c r="I618" s="3"/>
    </row>
    <row r="619" spans="2:9" s="4" customFormat="1">
      <c r="B619" s="3"/>
      <c r="C619" s="3"/>
      <c r="D619" s="3"/>
      <c r="E619" s="3"/>
      <c r="F619" s="3"/>
      <c r="G619" s="3"/>
      <c r="H619" s="3"/>
      <c r="I619" s="3"/>
    </row>
    <row r="620" spans="2:9" s="4" customFormat="1">
      <c r="B620" s="3"/>
      <c r="C620" s="3"/>
      <c r="D620" s="3"/>
      <c r="E620" s="3"/>
      <c r="F620" s="3"/>
      <c r="G620" s="3"/>
      <c r="H620" s="3"/>
      <c r="I620" s="3"/>
    </row>
    <row r="621" spans="2:9" s="4" customFormat="1">
      <c r="B621" s="3"/>
      <c r="C621" s="3"/>
      <c r="D621" s="3"/>
      <c r="E621" s="3"/>
      <c r="F621" s="3"/>
      <c r="G621" s="3"/>
      <c r="H621" s="3"/>
      <c r="I621" s="3"/>
    </row>
    <row r="622" spans="2:9" s="4" customFormat="1">
      <c r="B622" s="3"/>
      <c r="C622" s="3"/>
      <c r="D622" s="3"/>
      <c r="E622" s="3"/>
      <c r="F622" s="3"/>
      <c r="G622" s="3"/>
      <c r="H622" s="3"/>
      <c r="I622" s="3"/>
    </row>
    <row r="623" spans="2:9" s="4" customFormat="1">
      <c r="B623" s="3"/>
      <c r="C623" s="3"/>
      <c r="D623" s="3"/>
      <c r="E623" s="3"/>
      <c r="F623" s="3"/>
      <c r="G623" s="3"/>
      <c r="H623" s="3"/>
      <c r="I623" s="3"/>
    </row>
    <row r="624" spans="2:9" s="4" customFormat="1">
      <c r="B624" s="3"/>
      <c r="C624" s="3"/>
      <c r="D624" s="3"/>
      <c r="E624" s="3"/>
      <c r="F624" s="3"/>
      <c r="G624" s="3"/>
      <c r="H624" s="3"/>
      <c r="I624" s="3"/>
    </row>
    <row r="625" spans="2:9" s="4" customFormat="1">
      <c r="B625" s="3"/>
      <c r="C625" s="3"/>
      <c r="D625" s="3"/>
      <c r="E625" s="3"/>
      <c r="F625" s="3"/>
      <c r="G625" s="3"/>
      <c r="H625" s="3"/>
      <c r="I625" s="3"/>
    </row>
    <row r="626" spans="2:9" s="4" customFormat="1">
      <c r="B626" s="3"/>
      <c r="C626" s="3"/>
      <c r="D626" s="3"/>
      <c r="E626" s="3"/>
      <c r="F626" s="3"/>
      <c r="G626" s="3"/>
      <c r="H626" s="3"/>
      <c r="I626" s="3"/>
    </row>
    <row r="627" spans="2:9" s="4" customFormat="1">
      <c r="B627" s="3"/>
      <c r="C627" s="3"/>
      <c r="D627" s="3"/>
      <c r="E627" s="3"/>
      <c r="F627" s="3"/>
      <c r="G627" s="3"/>
      <c r="H627" s="3"/>
      <c r="I627" s="3"/>
    </row>
    <row r="628" spans="2:9" s="4" customFormat="1">
      <c r="B628" s="3"/>
      <c r="C628" s="3"/>
      <c r="D628" s="3"/>
      <c r="E628" s="3"/>
      <c r="F628" s="3"/>
      <c r="G628" s="3"/>
      <c r="H628" s="3"/>
      <c r="I628" s="3"/>
    </row>
    <row r="629" spans="2:9" s="4" customFormat="1">
      <c r="B629" s="3"/>
      <c r="C629" s="3"/>
      <c r="D629" s="3"/>
      <c r="E629" s="3"/>
      <c r="F629" s="3"/>
      <c r="G629" s="3"/>
      <c r="H629" s="3"/>
      <c r="I629" s="3"/>
    </row>
    <row r="630" spans="2:9" s="4" customFormat="1">
      <c r="B630" s="3"/>
      <c r="C630" s="3"/>
      <c r="D630" s="3"/>
      <c r="E630" s="3"/>
      <c r="F630" s="3"/>
      <c r="G630" s="3"/>
      <c r="H630" s="3"/>
      <c r="I630" s="3"/>
    </row>
    <row r="631" spans="2:9" s="4" customFormat="1">
      <c r="B631" s="3"/>
      <c r="C631" s="3"/>
      <c r="D631" s="3"/>
      <c r="E631" s="3"/>
      <c r="F631" s="3"/>
      <c r="G631" s="3"/>
      <c r="H631" s="3"/>
      <c r="I631" s="3"/>
    </row>
    <row r="632" spans="2:9" s="4" customFormat="1">
      <c r="B632" s="3"/>
      <c r="C632" s="3"/>
      <c r="D632" s="3"/>
      <c r="E632" s="3"/>
      <c r="F632" s="3"/>
      <c r="G632" s="3"/>
      <c r="H632" s="3"/>
      <c r="I632" s="3"/>
    </row>
    <row r="633" spans="2:9" s="4" customFormat="1">
      <c r="B633" s="3"/>
      <c r="C633" s="3"/>
      <c r="D633" s="3"/>
      <c r="E633" s="3"/>
      <c r="F633" s="3"/>
      <c r="G633" s="3"/>
      <c r="H633" s="3"/>
      <c r="I633" s="3"/>
    </row>
    <row r="634" spans="2:9" s="4" customFormat="1">
      <c r="B634" s="3"/>
      <c r="C634" s="3"/>
      <c r="D634" s="3"/>
      <c r="E634" s="3"/>
      <c r="F634" s="3"/>
      <c r="G634" s="3"/>
      <c r="H634" s="3"/>
      <c r="I634" s="3"/>
    </row>
    <row r="635" spans="2:9" s="4" customFormat="1">
      <c r="B635" s="3"/>
      <c r="C635" s="3"/>
      <c r="D635" s="3"/>
      <c r="E635" s="3"/>
      <c r="F635" s="3"/>
      <c r="G635" s="3"/>
      <c r="H635" s="3"/>
      <c r="I635" s="3"/>
    </row>
    <row r="636" spans="2:9" s="4" customFormat="1">
      <c r="B636" s="3"/>
      <c r="C636" s="3"/>
      <c r="D636" s="3"/>
      <c r="E636" s="3"/>
      <c r="F636" s="3"/>
      <c r="G636" s="3"/>
      <c r="H636" s="3"/>
      <c r="I636" s="3"/>
    </row>
    <row r="637" spans="2:9" s="4" customFormat="1">
      <c r="B637" s="3"/>
      <c r="C637" s="3"/>
      <c r="D637" s="3"/>
      <c r="E637" s="3"/>
      <c r="F637" s="3"/>
      <c r="G637" s="3"/>
      <c r="H637" s="3"/>
      <c r="I637" s="3"/>
    </row>
    <row r="638" spans="2:9" s="4" customFormat="1">
      <c r="B638" s="3"/>
      <c r="C638" s="3"/>
      <c r="D638" s="3"/>
      <c r="E638" s="3"/>
      <c r="F638" s="3"/>
      <c r="G638" s="3"/>
      <c r="H638" s="3"/>
      <c r="I638" s="3"/>
    </row>
    <row r="639" spans="2:9" s="4" customFormat="1">
      <c r="B639" s="3"/>
      <c r="C639" s="3"/>
      <c r="D639" s="3"/>
      <c r="E639" s="3"/>
      <c r="F639" s="3"/>
      <c r="G639" s="3"/>
      <c r="H639" s="3"/>
      <c r="I639" s="3"/>
    </row>
    <row r="640" spans="2:9" s="4" customFormat="1">
      <c r="B640" s="3"/>
      <c r="C640" s="3"/>
      <c r="D640" s="3"/>
      <c r="E640" s="3"/>
      <c r="F640" s="3"/>
      <c r="G640" s="3"/>
      <c r="H640" s="3"/>
      <c r="I640" s="3"/>
    </row>
    <row r="641" spans="2:9" s="4" customFormat="1">
      <c r="B641" s="3"/>
      <c r="C641" s="3"/>
      <c r="D641" s="3"/>
      <c r="E641" s="3"/>
      <c r="F641" s="3"/>
      <c r="G641" s="3"/>
      <c r="H641" s="3"/>
      <c r="I641" s="3"/>
    </row>
    <row r="642" spans="2:9" s="4" customFormat="1">
      <c r="B642" s="3"/>
      <c r="C642" s="3"/>
      <c r="D642" s="3"/>
      <c r="E642" s="3"/>
      <c r="F642" s="3"/>
      <c r="G642" s="3"/>
      <c r="H642" s="3"/>
      <c r="I642" s="3"/>
    </row>
    <row r="643" spans="2:9" s="4" customFormat="1">
      <c r="B643" s="3"/>
      <c r="C643" s="3"/>
      <c r="D643" s="3"/>
      <c r="E643" s="3"/>
      <c r="F643" s="3"/>
      <c r="G643" s="3"/>
      <c r="H643" s="3"/>
      <c r="I643" s="3"/>
    </row>
    <row r="644" spans="2:9" s="4" customFormat="1">
      <c r="B644" s="3"/>
      <c r="C644" s="3"/>
      <c r="D644" s="3"/>
      <c r="E644" s="3"/>
      <c r="F644" s="3"/>
      <c r="G644" s="3"/>
      <c r="H644" s="3"/>
      <c r="I644" s="3"/>
    </row>
    <row r="645" spans="2:9" s="4" customFormat="1">
      <c r="B645" s="3"/>
      <c r="C645" s="3"/>
      <c r="D645" s="3"/>
      <c r="E645" s="3"/>
      <c r="F645" s="3"/>
      <c r="G645" s="3"/>
      <c r="H645" s="3"/>
      <c r="I645" s="3"/>
    </row>
    <row r="646" spans="2:9" s="4" customFormat="1">
      <c r="B646" s="3"/>
      <c r="C646" s="3"/>
      <c r="D646" s="3"/>
      <c r="E646" s="3"/>
      <c r="F646" s="3"/>
      <c r="G646" s="3"/>
      <c r="H646" s="3"/>
      <c r="I646" s="3"/>
    </row>
    <row r="647" spans="2:9" s="4" customFormat="1">
      <c r="B647" s="3"/>
      <c r="C647" s="3"/>
      <c r="D647" s="3"/>
      <c r="E647" s="3"/>
      <c r="F647" s="3"/>
      <c r="G647" s="3"/>
      <c r="H647" s="3"/>
      <c r="I647" s="3"/>
    </row>
    <row r="648" spans="2:9" s="4" customFormat="1">
      <c r="B648" s="3"/>
      <c r="C648" s="3"/>
      <c r="D648" s="3"/>
      <c r="E648" s="3"/>
      <c r="F648" s="3"/>
      <c r="G648" s="3"/>
      <c r="H648" s="3"/>
      <c r="I648" s="3"/>
    </row>
    <row r="649" spans="2:9" s="4" customFormat="1">
      <c r="B649" s="3"/>
      <c r="C649" s="3"/>
      <c r="D649" s="3"/>
      <c r="E649" s="3"/>
      <c r="F649" s="3"/>
      <c r="G649" s="3"/>
      <c r="H649" s="3"/>
      <c r="I649" s="3"/>
    </row>
    <row r="650" spans="2:9" s="4" customFormat="1">
      <c r="B650" s="3"/>
      <c r="C650" s="3"/>
      <c r="D650" s="3"/>
      <c r="E650" s="3"/>
      <c r="F650" s="3"/>
      <c r="G650" s="3"/>
      <c r="H650" s="3"/>
      <c r="I650" s="3"/>
    </row>
    <row r="651" spans="2:9" s="4" customFormat="1">
      <c r="B651" s="3"/>
      <c r="C651" s="3"/>
      <c r="D651" s="3"/>
      <c r="E651" s="3"/>
      <c r="F651" s="3"/>
      <c r="G651" s="3"/>
      <c r="H651" s="3"/>
      <c r="I651" s="3"/>
    </row>
    <row r="652" spans="2:9" s="4" customFormat="1">
      <c r="B652" s="3"/>
      <c r="C652" s="3"/>
      <c r="D652" s="3"/>
      <c r="E652" s="3"/>
      <c r="F652" s="3"/>
      <c r="G652" s="3"/>
      <c r="H652" s="3"/>
      <c r="I652" s="3"/>
    </row>
    <row r="653" spans="2:9" s="4" customFormat="1">
      <c r="B653" s="3"/>
      <c r="C653" s="3"/>
      <c r="D653" s="3"/>
      <c r="E653" s="3"/>
      <c r="F653" s="3"/>
      <c r="G653" s="3"/>
      <c r="H653" s="3"/>
      <c r="I653" s="3"/>
    </row>
    <row r="654" spans="2:9" s="4" customFormat="1">
      <c r="B654" s="3"/>
      <c r="C654" s="3"/>
      <c r="D654" s="3"/>
      <c r="E654" s="3"/>
      <c r="F654" s="3"/>
      <c r="G654" s="3"/>
      <c r="H654" s="3"/>
      <c r="I654" s="3"/>
    </row>
    <row r="655" spans="2:9" s="4" customFormat="1">
      <c r="B655" s="3"/>
      <c r="C655" s="3"/>
      <c r="D655" s="3"/>
      <c r="E655" s="3"/>
      <c r="F655" s="3"/>
      <c r="G655" s="3"/>
      <c r="H655" s="3"/>
      <c r="I655" s="3"/>
    </row>
    <row r="656" spans="2:9" s="4" customFormat="1">
      <c r="B656" s="3"/>
      <c r="C656" s="3"/>
      <c r="D656" s="3"/>
      <c r="E656" s="3"/>
      <c r="F656" s="3"/>
      <c r="G656" s="3"/>
      <c r="H656" s="3"/>
      <c r="I656" s="3"/>
    </row>
    <row r="657" spans="2:9" s="4" customFormat="1">
      <c r="B657" s="3"/>
      <c r="C657" s="3"/>
      <c r="D657" s="3"/>
      <c r="E657" s="3"/>
      <c r="F657" s="3"/>
      <c r="G657" s="3"/>
      <c r="H657" s="3"/>
      <c r="I657" s="3"/>
    </row>
    <row r="658" spans="2:9" s="4" customFormat="1">
      <c r="B658" s="3"/>
      <c r="C658" s="3"/>
      <c r="D658" s="3"/>
      <c r="E658" s="3"/>
      <c r="F658" s="3"/>
      <c r="G658" s="3"/>
      <c r="H658" s="3"/>
      <c r="I658" s="3"/>
    </row>
    <row r="659" spans="2:9" s="4" customFormat="1">
      <c r="B659" s="3"/>
      <c r="C659" s="3"/>
      <c r="D659" s="3"/>
      <c r="E659" s="3"/>
      <c r="F659" s="3"/>
      <c r="G659" s="3"/>
      <c r="H659" s="3"/>
      <c r="I659" s="3"/>
    </row>
    <row r="660" spans="2:9" s="4" customFormat="1">
      <c r="B660" s="3"/>
      <c r="C660" s="3"/>
      <c r="D660" s="3"/>
      <c r="E660" s="3"/>
      <c r="F660" s="3"/>
      <c r="G660" s="3"/>
      <c r="H660" s="3"/>
      <c r="I660" s="3"/>
    </row>
    <row r="661" spans="2:9" s="4" customFormat="1">
      <c r="B661" s="3"/>
      <c r="C661" s="3"/>
      <c r="D661" s="3"/>
      <c r="E661" s="3"/>
      <c r="F661" s="3"/>
      <c r="G661" s="3"/>
      <c r="H661" s="3"/>
      <c r="I661" s="3"/>
    </row>
    <row r="662" spans="2:9" s="4" customFormat="1">
      <c r="B662" s="3"/>
      <c r="C662" s="3"/>
      <c r="D662" s="3"/>
      <c r="E662" s="3"/>
      <c r="F662" s="3"/>
      <c r="G662" s="3"/>
      <c r="H662" s="3"/>
      <c r="I662" s="3"/>
    </row>
    <row r="663" spans="2:9" s="4" customFormat="1">
      <c r="B663" s="3"/>
      <c r="C663" s="3"/>
      <c r="D663" s="3"/>
      <c r="E663" s="3"/>
      <c r="F663" s="3"/>
      <c r="G663" s="3"/>
      <c r="H663" s="3"/>
      <c r="I663" s="3"/>
    </row>
    <row r="664" spans="2:9" s="4" customFormat="1">
      <c r="B664" s="3"/>
      <c r="C664" s="3"/>
      <c r="D664" s="3"/>
      <c r="E664" s="3"/>
      <c r="F664" s="3"/>
      <c r="G664" s="3"/>
      <c r="H664" s="3"/>
      <c r="I664" s="3"/>
    </row>
    <row r="665" spans="2:9" s="4" customFormat="1">
      <c r="B665" s="3"/>
      <c r="C665" s="3"/>
      <c r="D665" s="3"/>
      <c r="E665" s="3"/>
      <c r="F665" s="3"/>
      <c r="G665" s="3"/>
      <c r="H665" s="3"/>
      <c r="I665" s="3"/>
    </row>
    <row r="666" spans="2:9" s="4" customFormat="1">
      <c r="B666" s="3"/>
      <c r="C666" s="3"/>
      <c r="D666" s="3"/>
      <c r="E666" s="3"/>
      <c r="F666" s="3"/>
      <c r="G666" s="3"/>
      <c r="H666" s="3"/>
      <c r="I666" s="3"/>
    </row>
    <row r="667" spans="2:9" s="4" customFormat="1">
      <c r="B667" s="3"/>
      <c r="C667" s="3"/>
      <c r="D667" s="3"/>
      <c r="E667" s="3"/>
      <c r="F667" s="3"/>
      <c r="G667" s="3"/>
      <c r="H667" s="3"/>
      <c r="I667" s="3"/>
    </row>
    <row r="668" spans="2:9" s="4" customFormat="1">
      <c r="B668" s="3"/>
      <c r="C668" s="3"/>
      <c r="D668" s="3"/>
      <c r="E668" s="3"/>
      <c r="F668" s="3"/>
      <c r="G668" s="3"/>
      <c r="H668" s="3"/>
      <c r="I668" s="3"/>
    </row>
    <row r="669" spans="2:9" s="4" customFormat="1">
      <c r="B669" s="3"/>
      <c r="C669" s="3"/>
      <c r="D669" s="3"/>
      <c r="E669" s="3"/>
      <c r="F669" s="3"/>
      <c r="G669" s="3"/>
      <c r="H669" s="3"/>
      <c r="I669" s="3"/>
    </row>
    <row r="670" spans="2:9" s="4" customFormat="1">
      <c r="B670" s="3"/>
      <c r="C670" s="3"/>
      <c r="D670" s="3"/>
      <c r="E670" s="3"/>
      <c r="F670" s="3"/>
      <c r="G670" s="3"/>
      <c r="H670" s="3"/>
      <c r="I670" s="3"/>
    </row>
    <row r="671" spans="2:9" s="4" customFormat="1">
      <c r="B671" s="3"/>
      <c r="C671" s="3"/>
      <c r="D671" s="3"/>
      <c r="E671" s="3"/>
      <c r="F671" s="3"/>
      <c r="G671" s="3"/>
      <c r="H671" s="3"/>
      <c r="I671" s="3"/>
    </row>
    <row r="672" spans="2:9" s="4" customFormat="1">
      <c r="B672" s="3"/>
      <c r="C672" s="3"/>
      <c r="D672" s="3"/>
      <c r="E672" s="3"/>
      <c r="F672" s="3"/>
      <c r="G672" s="3"/>
      <c r="H672" s="3"/>
      <c r="I672" s="3"/>
    </row>
    <row r="673" spans="2:9" s="4" customFormat="1">
      <c r="B673" s="3"/>
      <c r="C673" s="3"/>
      <c r="D673" s="3"/>
      <c r="E673" s="3"/>
      <c r="F673" s="3"/>
      <c r="G673" s="3"/>
      <c r="H673" s="3"/>
      <c r="I673" s="3"/>
    </row>
    <row r="674" spans="2:9" s="4" customFormat="1">
      <c r="B674" s="3"/>
      <c r="C674" s="3"/>
      <c r="D674" s="3"/>
      <c r="E674" s="3"/>
      <c r="F674" s="3"/>
      <c r="G674" s="3"/>
      <c r="H674" s="3"/>
      <c r="I674" s="3"/>
    </row>
    <row r="675" spans="2:9" s="4" customFormat="1">
      <c r="B675" s="3"/>
      <c r="C675" s="3"/>
      <c r="D675" s="3"/>
      <c r="E675" s="3"/>
      <c r="F675" s="3"/>
      <c r="G675" s="3"/>
      <c r="H675" s="3"/>
      <c r="I675" s="3"/>
    </row>
    <row r="676" spans="2:9" s="4" customFormat="1">
      <c r="B676" s="3"/>
      <c r="C676" s="3"/>
      <c r="D676" s="3"/>
      <c r="E676" s="3"/>
      <c r="F676" s="3"/>
      <c r="G676" s="3"/>
      <c r="H676" s="3"/>
      <c r="I676" s="3"/>
    </row>
    <row r="677" spans="2:9" s="4" customFormat="1">
      <c r="B677" s="3"/>
      <c r="C677" s="3"/>
      <c r="D677" s="3"/>
      <c r="E677" s="3"/>
      <c r="F677" s="3"/>
      <c r="G677" s="3"/>
      <c r="H677" s="3"/>
      <c r="I677" s="3"/>
    </row>
    <row r="678" spans="2:9" s="4" customFormat="1">
      <c r="B678" s="3"/>
      <c r="C678" s="3"/>
      <c r="D678" s="3"/>
      <c r="E678" s="3"/>
      <c r="F678" s="3"/>
      <c r="G678" s="3"/>
      <c r="H678" s="3"/>
      <c r="I678" s="3"/>
    </row>
    <row r="679" spans="2:9" s="4" customFormat="1">
      <c r="B679" s="3"/>
      <c r="C679" s="3"/>
      <c r="D679" s="3"/>
      <c r="E679" s="3"/>
      <c r="F679" s="3"/>
      <c r="G679" s="3"/>
      <c r="H679" s="3"/>
      <c r="I679" s="3"/>
    </row>
    <row r="680" spans="2:9" s="4" customFormat="1">
      <c r="B680" s="3"/>
      <c r="C680" s="3"/>
      <c r="D680" s="3"/>
      <c r="E680" s="3"/>
      <c r="F680" s="3"/>
      <c r="G680" s="3"/>
      <c r="H680" s="3"/>
      <c r="I680" s="3"/>
    </row>
    <row r="681" spans="2:9" s="4" customFormat="1">
      <c r="B681" s="3"/>
      <c r="C681" s="3"/>
      <c r="D681" s="3"/>
      <c r="E681" s="3"/>
      <c r="F681" s="3"/>
      <c r="G681" s="3"/>
      <c r="H681" s="3"/>
      <c r="I681" s="3"/>
    </row>
    <row r="682" spans="2:9" s="4" customFormat="1">
      <c r="B682" s="3"/>
      <c r="C682" s="3"/>
      <c r="D682" s="3"/>
      <c r="E682" s="3"/>
      <c r="F682" s="3"/>
      <c r="G682" s="3"/>
      <c r="H682" s="3"/>
      <c r="I682" s="3"/>
    </row>
    <row r="683" spans="2:9" s="4" customFormat="1">
      <c r="B683" s="3"/>
      <c r="C683" s="3"/>
      <c r="D683" s="3"/>
      <c r="E683" s="3"/>
      <c r="F683" s="3"/>
      <c r="G683" s="3"/>
      <c r="H683" s="3"/>
      <c r="I683" s="3"/>
    </row>
    <row r="684" spans="2:9" s="4" customFormat="1">
      <c r="B684" s="3"/>
      <c r="C684" s="3"/>
      <c r="D684" s="3"/>
      <c r="E684" s="3"/>
      <c r="F684" s="3"/>
      <c r="G684" s="3"/>
      <c r="H684" s="3"/>
      <c r="I684" s="3"/>
    </row>
    <row r="685" spans="2:9" s="4" customFormat="1">
      <c r="B685" s="3"/>
      <c r="C685" s="3"/>
      <c r="D685" s="3"/>
      <c r="E685" s="3"/>
      <c r="F685" s="3"/>
      <c r="G685" s="3"/>
      <c r="H685" s="3"/>
      <c r="I685" s="3"/>
    </row>
    <row r="686" spans="2:9" s="4" customFormat="1">
      <c r="B686" s="3"/>
      <c r="C686" s="3"/>
      <c r="D686" s="3"/>
      <c r="E686" s="3"/>
      <c r="F686" s="3"/>
      <c r="G686" s="3"/>
      <c r="H686" s="3"/>
      <c r="I686" s="3"/>
    </row>
    <row r="687" spans="2:9" s="4" customFormat="1">
      <c r="B687" s="3"/>
      <c r="C687" s="3"/>
      <c r="D687" s="3"/>
      <c r="E687" s="3"/>
      <c r="F687" s="3"/>
      <c r="G687" s="3"/>
      <c r="H687" s="3"/>
      <c r="I687" s="3"/>
    </row>
    <row r="688" spans="2:9" s="4" customFormat="1">
      <c r="B688" s="3"/>
      <c r="C688" s="3"/>
      <c r="D688" s="3"/>
      <c r="E688" s="3"/>
      <c r="F688" s="3"/>
      <c r="G688" s="3"/>
      <c r="H688" s="3"/>
      <c r="I688" s="3"/>
    </row>
    <row r="689" spans="2:9" s="4" customFormat="1">
      <c r="B689" s="3"/>
      <c r="C689" s="3"/>
      <c r="D689" s="3"/>
      <c r="E689" s="3"/>
      <c r="F689" s="3"/>
      <c r="G689" s="3"/>
      <c r="H689" s="3"/>
      <c r="I689" s="3"/>
    </row>
    <row r="690" spans="2:9" s="4" customFormat="1">
      <c r="B690" s="3"/>
      <c r="C690" s="3"/>
      <c r="D690" s="3"/>
      <c r="E690" s="3"/>
      <c r="F690" s="3"/>
      <c r="G690" s="3"/>
      <c r="H690" s="3"/>
      <c r="I690" s="3"/>
    </row>
    <row r="691" spans="2:9" s="4" customFormat="1">
      <c r="B691" s="3"/>
      <c r="C691" s="3"/>
      <c r="D691" s="3"/>
      <c r="E691" s="3"/>
      <c r="F691" s="3"/>
      <c r="G691" s="3"/>
      <c r="H691" s="3"/>
      <c r="I691" s="3"/>
    </row>
    <row r="692" spans="2:9" s="4" customFormat="1">
      <c r="B692" s="3"/>
      <c r="C692" s="3"/>
      <c r="D692" s="3"/>
      <c r="E692" s="3"/>
      <c r="F692" s="3"/>
      <c r="G692" s="3"/>
      <c r="H692" s="3"/>
      <c r="I692" s="3"/>
    </row>
    <row r="693" spans="2:9" s="4" customFormat="1">
      <c r="B693" s="3"/>
      <c r="C693" s="3"/>
      <c r="D693" s="3"/>
      <c r="E693" s="3"/>
      <c r="F693" s="3"/>
      <c r="G693" s="3"/>
      <c r="H693" s="3"/>
      <c r="I693" s="3"/>
    </row>
    <row r="694" spans="2:9" s="4" customFormat="1">
      <c r="B694" s="3"/>
      <c r="C694" s="3"/>
      <c r="D694" s="3"/>
      <c r="E694" s="3"/>
      <c r="F694" s="3"/>
      <c r="G694" s="3"/>
      <c r="H694" s="3"/>
      <c r="I694" s="3"/>
    </row>
    <row r="695" spans="2:9" s="4" customFormat="1">
      <c r="B695" s="3"/>
      <c r="C695" s="3"/>
      <c r="D695" s="3"/>
      <c r="E695" s="3"/>
      <c r="F695" s="3"/>
      <c r="G695" s="3"/>
      <c r="H695" s="3"/>
      <c r="I695" s="3"/>
    </row>
    <row r="696" spans="2:9" s="4" customFormat="1">
      <c r="B696" s="3"/>
      <c r="C696" s="3"/>
      <c r="D696" s="3"/>
      <c r="E696" s="3"/>
      <c r="F696" s="3"/>
      <c r="G696" s="3"/>
      <c r="H696" s="3"/>
      <c r="I696" s="3"/>
    </row>
    <row r="697" spans="2:9" s="4" customFormat="1">
      <c r="B697" s="3"/>
      <c r="C697" s="3"/>
      <c r="D697" s="3"/>
      <c r="E697" s="3"/>
      <c r="F697" s="3"/>
      <c r="G697" s="3"/>
      <c r="H697" s="3"/>
      <c r="I697" s="3"/>
    </row>
    <row r="698" spans="2:9" s="4" customFormat="1">
      <c r="B698" s="3"/>
      <c r="C698" s="3"/>
      <c r="D698" s="3"/>
      <c r="E698" s="3"/>
      <c r="F698" s="3"/>
      <c r="G698" s="3"/>
      <c r="H698" s="3"/>
      <c r="I698" s="3"/>
    </row>
    <row r="699" spans="2:9" s="4" customFormat="1">
      <c r="B699" s="3"/>
      <c r="C699" s="3"/>
      <c r="D699" s="3"/>
      <c r="E699" s="3"/>
      <c r="F699" s="3"/>
      <c r="G699" s="3"/>
      <c r="H699" s="3"/>
      <c r="I699" s="3"/>
    </row>
    <row r="700" spans="2:9" s="4" customFormat="1">
      <c r="B700" s="3"/>
      <c r="C700" s="3"/>
      <c r="D700" s="3"/>
      <c r="E700" s="3"/>
      <c r="F700" s="3"/>
      <c r="G700" s="3"/>
      <c r="H700" s="3"/>
      <c r="I700" s="3"/>
    </row>
    <row r="701" spans="2:9" s="4" customFormat="1">
      <c r="B701" s="3"/>
      <c r="C701" s="3"/>
      <c r="D701" s="3"/>
      <c r="E701" s="3"/>
      <c r="F701" s="3"/>
      <c r="G701" s="3"/>
      <c r="H701" s="3"/>
      <c r="I701" s="3"/>
    </row>
    <row r="702" spans="2:9" s="4" customFormat="1">
      <c r="B702" s="3"/>
      <c r="C702" s="3"/>
      <c r="D702" s="3"/>
      <c r="E702" s="3"/>
      <c r="F702" s="3"/>
      <c r="G702" s="3"/>
      <c r="H702" s="3"/>
      <c r="I702" s="3"/>
    </row>
    <row r="703" spans="2:9" s="4" customFormat="1">
      <c r="B703" s="3"/>
      <c r="C703" s="3"/>
      <c r="D703" s="3"/>
      <c r="E703" s="3"/>
      <c r="F703" s="3"/>
      <c r="G703" s="3"/>
      <c r="H703" s="3"/>
      <c r="I703" s="3"/>
    </row>
    <row r="704" spans="2:9" s="4" customFormat="1">
      <c r="B704" s="3"/>
      <c r="C704" s="3"/>
      <c r="D704" s="3"/>
      <c r="E704" s="3"/>
      <c r="F704" s="3"/>
      <c r="G704" s="3"/>
      <c r="H704" s="3"/>
      <c r="I704" s="3"/>
    </row>
    <row r="705" spans="2:9" s="4" customFormat="1">
      <c r="B705" s="3"/>
      <c r="C705" s="3"/>
      <c r="D705" s="3"/>
      <c r="E705" s="3"/>
      <c r="F705" s="3"/>
      <c r="G705" s="3"/>
      <c r="H705" s="3"/>
      <c r="I705" s="3"/>
    </row>
    <row r="706" spans="2:9" s="4" customFormat="1">
      <c r="B706" s="3"/>
      <c r="C706" s="3"/>
      <c r="D706" s="3"/>
      <c r="E706" s="3"/>
      <c r="F706" s="3"/>
      <c r="G706" s="3"/>
      <c r="H706" s="3"/>
      <c r="I706" s="3"/>
    </row>
    <row r="707" spans="2:9" s="4" customFormat="1">
      <c r="B707" s="3"/>
      <c r="C707" s="3"/>
      <c r="D707" s="3"/>
      <c r="E707" s="3"/>
      <c r="F707" s="3"/>
      <c r="G707" s="3"/>
      <c r="H707" s="3"/>
      <c r="I707" s="3"/>
    </row>
    <row r="708" spans="2:9" s="4" customFormat="1">
      <c r="B708" s="3"/>
      <c r="C708" s="3"/>
      <c r="D708" s="3"/>
      <c r="E708" s="3"/>
      <c r="F708" s="3"/>
      <c r="G708" s="3"/>
      <c r="H708" s="3"/>
      <c r="I708" s="3"/>
    </row>
    <row r="709" spans="2:9" s="4" customFormat="1">
      <c r="B709" s="3"/>
      <c r="C709" s="3"/>
      <c r="D709" s="3"/>
      <c r="E709" s="3"/>
      <c r="F709" s="3"/>
      <c r="G709" s="3"/>
      <c r="H709" s="3"/>
      <c r="I709" s="3"/>
    </row>
    <row r="710" spans="2:9" s="4" customFormat="1">
      <c r="B710" s="3"/>
      <c r="C710" s="3"/>
      <c r="D710" s="3"/>
      <c r="E710" s="3"/>
      <c r="F710" s="3"/>
      <c r="G710" s="3"/>
      <c r="H710" s="3"/>
      <c r="I710" s="3"/>
    </row>
    <row r="711" spans="2:9" s="4" customFormat="1">
      <c r="B711" s="3"/>
      <c r="C711" s="3"/>
      <c r="D711" s="3"/>
      <c r="E711" s="3"/>
      <c r="F711" s="3"/>
      <c r="G711" s="3"/>
      <c r="H711" s="3"/>
      <c r="I711" s="3"/>
    </row>
    <row r="712" spans="2:9" s="4" customFormat="1">
      <c r="B712" s="3"/>
      <c r="C712" s="3"/>
      <c r="D712" s="3"/>
      <c r="E712" s="3"/>
      <c r="F712" s="3"/>
      <c r="G712" s="3"/>
      <c r="H712" s="3"/>
      <c r="I712" s="3"/>
    </row>
    <row r="713" spans="2:9" s="4" customFormat="1">
      <c r="B713" s="3"/>
      <c r="C713" s="3"/>
      <c r="D713" s="3"/>
      <c r="E713" s="3"/>
      <c r="F713" s="3"/>
      <c r="G713" s="3"/>
      <c r="H713" s="3"/>
      <c r="I713" s="3"/>
    </row>
    <row r="714" spans="2:9" s="4" customFormat="1">
      <c r="B714" s="3"/>
      <c r="C714" s="3"/>
      <c r="D714" s="3"/>
      <c r="E714" s="3"/>
      <c r="F714" s="3"/>
      <c r="G714" s="3"/>
      <c r="H714" s="3"/>
      <c r="I714" s="3"/>
    </row>
    <row r="715" spans="2:9" s="4" customFormat="1">
      <c r="B715" s="3"/>
      <c r="C715" s="3"/>
      <c r="D715" s="3"/>
      <c r="E715" s="3"/>
      <c r="F715" s="3"/>
      <c r="G715" s="3"/>
      <c r="H715" s="3"/>
      <c r="I715" s="3"/>
    </row>
    <row r="716" spans="2:9" s="4" customFormat="1">
      <c r="B716" s="3"/>
      <c r="C716" s="3"/>
      <c r="D716" s="3"/>
      <c r="E716" s="3"/>
      <c r="F716" s="3"/>
      <c r="G716" s="3"/>
      <c r="H716" s="3"/>
      <c r="I716" s="3"/>
    </row>
    <row r="717" spans="2:9" s="4" customFormat="1">
      <c r="B717" s="3"/>
      <c r="C717" s="3"/>
      <c r="D717" s="3"/>
      <c r="E717" s="3"/>
      <c r="F717" s="3"/>
      <c r="G717" s="3"/>
      <c r="H717" s="3"/>
      <c r="I717" s="3"/>
    </row>
    <row r="718" spans="2:9" s="4" customFormat="1">
      <c r="B718" s="3"/>
      <c r="C718" s="3"/>
      <c r="D718" s="3"/>
      <c r="E718" s="3"/>
      <c r="F718" s="3"/>
      <c r="G718" s="3"/>
      <c r="H718" s="3"/>
      <c r="I718" s="3"/>
    </row>
    <row r="719" spans="2:9" s="4" customFormat="1">
      <c r="B719" s="3"/>
      <c r="C719" s="3"/>
      <c r="D719" s="3"/>
      <c r="E719" s="3"/>
      <c r="F719" s="3"/>
      <c r="G719" s="3"/>
      <c r="H719" s="3"/>
      <c r="I719" s="3"/>
    </row>
    <row r="720" spans="2:9" s="4" customFormat="1">
      <c r="B720" s="3"/>
      <c r="C720" s="3"/>
      <c r="D720" s="3"/>
      <c r="E720" s="3"/>
      <c r="F720" s="3"/>
      <c r="G720" s="3"/>
      <c r="H720" s="3"/>
      <c r="I720" s="3"/>
    </row>
    <row r="721" spans="2:9" s="4" customFormat="1">
      <c r="B721" s="3"/>
      <c r="C721" s="3"/>
      <c r="D721" s="3"/>
      <c r="E721" s="3"/>
      <c r="F721" s="3"/>
      <c r="G721" s="3"/>
      <c r="H721" s="3"/>
      <c r="I721" s="3"/>
    </row>
    <row r="722" spans="2:9" s="4" customFormat="1">
      <c r="B722" s="3"/>
      <c r="C722" s="3"/>
      <c r="D722" s="3"/>
      <c r="E722" s="3"/>
      <c r="F722" s="3"/>
      <c r="G722" s="3"/>
      <c r="H722" s="3"/>
      <c r="I722" s="3"/>
    </row>
    <row r="723" spans="2:9" s="4" customFormat="1">
      <c r="B723" s="3"/>
      <c r="C723" s="3"/>
      <c r="D723" s="3"/>
      <c r="E723" s="3"/>
      <c r="F723" s="3"/>
      <c r="G723" s="3"/>
      <c r="H723" s="3"/>
      <c r="I723" s="3"/>
    </row>
    <row r="724" spans="2:9" s="4" customFormat="1">
      <c r="B724" s="3"/>
      <c r="C724" s="3"/>
      <c r="D724" s="3"/>
      <c r="E724" s="3"/>
      <c r="F724" s="3"/>
      <c r="G724" s="3"/>
      <c r="H724" s="3"/>
      <c r="I724" s="3"/>
    </row>
    <row r="725" spans="2:9" s="4" customFormat="1">
      <c r="B725" s="3"/>
      <c r="C725" s="3"/>
      <c r="D725" s="3"/>
      <c r="E725" s="3"/>
      <c r="F725" s="3"/>
      <c r="G725" s="3"/>
      <c r="H725" s="3"/>
      <c r="I725" s="3"/>
    </row>
    <row r="726" spans="2:9" s="4" customFormat="1">
      <c r="B726" s="3"/>
      <c r="C726" s="3"/>
      <c r="D726" s="3"/>
      <c r="E726" s="3"/>
      <c r="F726" s="3"/>
      <c r="G726" s="3"/>
      <c r="H726" s="3"/>
      <c r="I726" s="3"/>
    </row>
    <row r="727" spans="2:9" s="4" customFormat="1">
      <c r="B727" s="3"/>
      <c r="C727" s="3"/>
      <c r="D727" s="3"/>
      <c r="E727" s="3"/>
      <c r="F727" s="3"/>
      <c r="G727" s="3"/>
      <c r="H727" s="3"/>
      <c r="I727" s="3"/>
    </row>
    <row r="728" spans="2:9" s="4" customFormat="1">
      <c r="B728" s="3"/>
      <c r="C728" s="3"/>
      <c r="D728" s="3"/>
      <c r="E728" s="3"/>
      <c r="F728" s="3"/>
      <c r="G728" s="3"/>
      <c r="H728" s="3"/>
      <c r="I728" s="3"/>
    </row>
    <row r="729" spans="2:9" s="4" customFormat="1">
      <c r="B729" s="3"/>
      <c r="C729" s="3"/>
      <c r="D729" s="3"/>
      <c r="E729" s="3"/>
      <c r="F729" s="3"/>
      <c r="G729" s="3"/>
      <c r="H729" s="3"/>
      <c r="I729" s="3"/>
    </row>
    <row r="730" spans="2:9" s="4" customFormat="1">
      <c r="B730" s="3"/>
      <c r="C730" s="3"/>
      <c r="D730" s="3"/>
      <c r="E730" s="3"/>
      <c r="F730" s="3"/>
      <c r="G730" s="3"/>
      <c r="H730" s="3"/>
      <c r="I730" s="3"/>
    </row>
    <row r="731" spans="2:9" s="4" customFormat="1">
      <c r="B731" s="3"/>
      <c r="C731" s="3"/>
      <c r="D731" s="3"/>
      <c r="E731" s="3"/>
      <c r="F731" s="3"/>
      <c r="G731" s="3"/>
      <c r="H731" s="3"/>
      <c r="I731" s="3"/>
    </row>
    <row r="732" spans="2:9" s="4" customFormat="1">
      <c r="B732" s="3"/>
      <c r="C732" s="3"/>
      <c r="D732" s="3"/>
      <c r="E732" s="3"/>
      <c r="F732" s="3"/>
      <c r="G732" s="3"/>
      <c r="H732" s="3"/>
      <c r="I732" s="3"/>
    </row>
    <row r="733" spans="2:9" s="4" customFormat="1">
      <c r="B733" s="3"/>
      <c r="C733" s="3"/>
      <c r="D733" s="3"/>
      <c r="E733" s="3"/>
      <c r="F733" s="3"/>
      <c r="G733" s="3"/>
      <c r="H733" s="3"/>
      <c r="I733" s="3"/>
    </row>
    <row r="734" spans="2:9" s="4" customFormat="1">
      <c r="B734" s="3"/>
      <c r="C734" s="3"/>
      <c r="D734" s="3"/>
      <c r="E734" s="3"/>
      <c r="F734" s="3"/>
      <c r="G734" s="3"/>
      <c r="H734" s="3"/>
      <c r="I734" s="3"/>
    </row>
    <row r="735" spans="2:9" s="4" customFormat="1">
      <c r="B735" s="3"/>
      <c r="C735" s="3"/>
      <c r="D735" s="3"/>
      <c r="E735" s="3"/>
      <c r="F735" s="3"/>
      <c r="G735" s="3"/>
      <c r="H735" s="3"/>
      <c r="I735" s="3"/>
    </row>
    <row r="736" spans="2:9" s="4" customFormat="1">
      <c r="B736" s="3"/>
      <c r="C736" s="3"/>
      <c r="D736" s="3"/>
      <c r="E736" s="3"/>
      <c r="F736" s="3"/>
      <c r="G736" s="3"/>
      <c r="H736" s="3"/>
      <c r="I736" s="3"/>
    </row>
    <row r="737" spans="2:9" s="4" customFormat="1">
      <c r="B737" s="3"/>
      <c r="C737" s="3"/>
      <c r="D737" s="3"/>
      <c r="E737" s="3"/>
      <c r="F737" s="3"/>
      <c r="G737" s="3"/>
      <c r="H737" s="3"/>
      <c r="I737" s="3"/>
    </row>
    <row r="738" spans="2:9" s="4" customFormat="1">
      <c r="B738" s="3"/>
      <c r="C738" s="3"/>
      <c r="D738" s="3"/>
      <c r="E738" s="3"/>
      <c r="F738" s="3"/>
      <c r="G738" s="3"/>
      <c r="H738" s="3"/>
      <c r="I738" s="3"/>
    </row>
    <row r="739" spans="2:9" s="4" customFormat="1">
      <c r="B739" s="3"/>
      <c r="C739" s="3"/>
      <c r="D739" s="3"/>
      <c r="E739" s="3"/>
      <c r="F739" s="3"/>
      <c r="G739" s="3"/>
      <c r="H739" s="3"/>
      <c r="I739" s="3"/>
    </row>
    <row r="740" spans="2:9" s="4" customFormat="1">
      <c r="B740" s="3"/>
      <c r="C740" s="3"/>
      <c r="D740" s="3"/>
      <c r="E740" s="3"/>
      <c r="F740" s="3"/>
      <c r="G740" s="3"/>
      <c r="H740" s="3"/>
      <c r="I740" s="3"/>
    </row>
    <row r="741" spans="2:9" s="4" customFormat="1">
      <c r="B741" s="3"/>
      <c r="C741" s="3"/>
      <c r="D741" s="3"/>
      <c r="E741" s="3"/>
      <c r="F741" s="3"/>
      <c r="G741" s="3"/>
      <c r="H741" s="3"/>
      <c r="I741" s="3"/>
    </row>
    <row r="742" spans="2:9" s="4" customFormat="1">
      <c r="B742" s="3"/>
      <c r="C742" s="3"/>
      <c r="D742" s="3"/>
      <c r="E742" s="3"/>
      <c r="F742" s="3"/>
      <c r="G742" s="3"/>
      <c r="H742" s="3"/>
      <c r="I742" s="3"/>
    </row>
    <row r="743" spans="2:9" s="4" customFormat="1">
      <c r="B743" s="3"/>
      <c r="C743" s="3"/>
      <c r="D743" s="3"/>
      <c r="E743" s="3"/>
      <c r="F743" s="3"/>
      <c r="G743" s="3"/>
      <c r="H743" s="3"/>
      <c r="I743" s="3"/>
    </row>
    <row r="744" spans="2:9" s="4" customFormat="1">
      <c r="B744" s="3"/>
      <c r="C744" s="3"/>
      <c r="D744" s="3"/>
      <c r="E744" s="3"/>
      <c r="F744" s="3"/>
      <c r="G744" s="3"/>
      <c r="H744" s="3"/>
      <c r="I744" s="3"/>
    </row>
    <row r="745" spans="2:9" s="4" customFormat="1">
      <c r="B745" s="3"/>
      <c r="C745" s="3"/>
      <c r="D745" s="3"/>
      <c r="E745" s="3"/>
      <c r="F745" s="3"/>
      <c r="G745" s="3"/>
      <c r="H745" s="3"/>
      <c r="I745" s="3"/>
    </row>
    <row r="746" spans="2:9" s="4" customFormat="1">
      <c r="B746" s="3"/>
      <c r="C746" s="3"/>
      <c r="D746" s="3"/>
      <c r="E746" s="3"/>
      <c r="F746" s="3"/>
      <c r="G746" s="3"/>
      <c r="H746" s="3"/>
      <c r="I746" s="3"/>
    </row>
    <row r="747" spans="2:9" s="4" customFormat="1">
      <c r="B747" s="3"/>
      <c r="C747" s="3"/>
      <c r="D747" s="3"/>
      <c r="E747" s="3"/>
      <c r="F747" s="3"/>
      <c r="G747" s="3"/>
      <c r="H747" s="3"/>
      <c r="I747" s="3"/>
    </row>
    <row r="748" spans="2:9" s="4" customFormat="1">
      <c r="B748" s="3"/>
      <c r="C748" s="3"/>
      <c r="D748" s="3"/>
      <c r="E748" s="3"/>
      <c r="F748" s="3"/>
      <c r="G748" s="3"/>
      <c r="H748" s="3"/>
      <c r="I748" s="3"/>
    </row>
    <row r="749" spans="2:9" s="4" customFormat="1">
      <c r="B749" s="3"/>
      <c r="C749" s="3"/>
      <c r="D749" s="3"/>
      <c r="E749" s="3"/>
      <c r="F749" s="3"/>
      <c r="G749" s="3"/>
      <c r="H749" s="3"/>
      <c r="I749" s="3"/>
    </row>
    <row r="750" spans="2:9" s="4" customFormat="1">
      <c r="B750" s="3"/>
      <c r="C750" s="3"/>
      <c r="D750" s="3"/>
      <c r="E750" s="3"/>
      <c r="F750" s="3"/>
      <c r="G750" s="3"/>
      <c r="H750" s="3"/>
      <c r="I750" s="3"/>
    </row>
    <row r="751" spans="2:9" s="4" customFormat="1">
      <c r="B751" s="3"/>
      <c r="C751" s="3"/>
      <c r="D751" s="3"/>
      <c r="E751" s="3"/>
      <c r="F751" s="3"/>
      <c r="G751" s="3"/>
      <c r="H751" s="3"/>
      <c r="I751" s="3"/>
    </row>
    <row r="752" spans="2:9" s="4" customFormat="1">
      <c r="B752" s="3"/>
      <c r="C752" s="3"/>
      <c r="D752" s="3"/>
      <c r="E752" s="3"/>
      <c r="F752" s="3"/>
      <c r="G752" s="3"/>
      <c r="H752" s="3"/>
      <c r="I752" s="3"/>
    </row>
    <row r="753" spans="2:9" s="4" customFormat="1">
      <c r="B753" s="3"/>
      <c r="C753" s="3"/>
      <c r="D753" s="3"/>
      <c r="E753" s="3"/>
      <c r="F753" s="3"/>
      <c r="G753" s="3"/>
      <c r="H753" s="3"/>
      <c r="I753" s="3"/>
    </row>
    <row r="754" spans="2:9" s="4" customFormat="1">
      <c r="B754" s="3"/>
      <c r="C754" s="3"/>
      <c r="D754" s="3"/>
      <c r="E754" s="3"/>
      <c r="F754" s="3"/>
      <c r="G754" s="3"/>
      <c r="H754" s="3"/>
      <c r="I754" s="3"/>
    </row>
    <row r="755" spans="2:9" s="4" customFormat="1">
      <c r="B755" s="3"/>
      <c r="C755" s="3"/>
      <c r="D755" s="3"/>
      <c r="E755" s="3"/>
      <c r="F755" s="3"/>
      <c r="G755" s="3"/>
      <c r="H755" s="3"/>
      <c r="I755" s="3"/>
    </row>
    <row r="756" spans="2:9" s="4" customFormat="1">
      <c r="B756" s="3"/>
      <c r="C756" s="3"/>
      <c r="D756" s="3"/>
      <c r="E756" s="3"/>
      <c r="F756" s="3"/>
      <c r="G756" s="3"/>
      <c r="H756" s="3"/>
      <c r="I756" s="3"/>
    </row>
    <row r="757" spans="2:9" s="4" customFormat="1">
      <c r="B757" s="3"/>
      <c r="C757" s="3"/>
      <c r="D757" s="3"/>
      <c r="E757" s="3"/>
      <c r="F757" s="3"/>
      <c r="G757" s="3"/>
      <c r="H757" s="3"/>
      <c r="I757" s="3"/>
    </row>
    <row r="758" spans="2:9" s="4" customFormat="1">
      <c r="B758" s="3"/>
      <c r="C758" s="3"/>
      <c r="D758" s="3"/>
      <c r="E758" s="3"/>
      <c r="F758" s="3"/>
      <c r="G758" s="3"/>
      <c r="H758" s="3"/>
      <c r="I758" s="3"/>
    </row>
    <row r="759" spans="2:9" s="4" customFormat="1">
      <c r="B759" s="3"/>
      <c r="C759" s="3"/>
      <c r="D759" s="3"/>
      <c r="E759" s="3"/>
      <c r="F759" s="3"/>
      <c r="G759" s="3"/>
      <c r="H759" s="3"/>
      <c r="I759" s="3"/>
    </row>
    <row r="760" spans="2:9" s="4" customFormat="1">
      <c r="B760" s="3"/>
      <c r="C760" s="3"/>
      <c r="D760" s="3"/>
      <c r="E760" s="3"/>
      <c r="F760" s="3"/>
      <c r="G760" s="3"/>
      <c r="H760" s="3"/>
      <c r="I760" s="3"/>
    </row>
    <row r="761" spans="2:9" s="4" customFormat="1">
      <c r="B761" s="3"/>
      <c r="C761" s="3"/>
      <c r="D761" s="3"/>
      <c r="E761" s="3"/>
      <c r="F761" s="3"/>
      <c r="G761" s="3"/>
      <c r="H761" s="3"/>
      <c r="I761" s="3"/>
    </row>
    <row r="762" spans="2:9" s="4" customFormat="1">
      <c r="B762" s="3"/>
      <c r="C762" s="3"/>
      <c r="D762" s="3"/>
      <c r="E762" s="3"/>
      <c r="F762" s="3"/>
      <c r="G762" s="3"/>
      <c r="H762" s="3"/>
      <c r="I762" s="3"/>
    </row>
    <row r="763" spans="2:9" s="4" customFormat="1">
      <c r="B763" s="3"/>
      <c r="C763" s="3"/>
      <c r="D763" s="3"/>
      <c r="E763" s="3"/>
      <c r="F763" s="3"/>
      <c r="G763" s="3"/>
      <c r="H763" s="3"/>
      <c r="I763" s="3"/>
    </row>
    <row r="764" spans="2:9" s="4" customFormat="1">
      <c r="B764" s="3"/>
      <c r="C764" s="3"/>
      <c r="D764" s="3"/>
      <c r="E764" s="3"/>
      <c r="F764" s="3"/>
      <c r="G764" s="3"/>
      <c r="H764" s="3"/>
      <c r="I764" s="3"/>
    </row>
    <row r="765" spans="2:9" s="4" customFormat="1">
      <c r="B765" s="3"/>
      <c r="C765" s="3"/>
      <c r="D765" s="3"/>
      <c r="E765" s="3"/>
      <c r="F765" s="3"/>
      <c r="G765" s="3"/>
      <c r="H765" s="3"/>
      <c r="I765" s="3"/>
    </row>
    <row r="766" spans="2:9" s="4" customFormat="1">
      <c r="B766" s="3"/>
      <c r="C766" s="3"/>
      <c r="D766" s="3"/>
      <c r="E766" s="3"/>
      <c r="F766" s="3"/>
      <c r="G766" s="3"/>
      <c r="H766" s="3"/>
      <c r="I766" s="3"/>
    </row>
    <row r="767" spans="2:9" s="4" customFormat="1">
      <c r="B767" s="3"/>
      <c r="C767" s="3"/>
      <c r="D767" s="3"/>
      <c r="E767" s="3"/>
      <c r="F767" s="3"/>
      <c r="G767" s="3"/>
      <c r="H767" s="3"/>
      <c r="I767" s="3"/>
    </row>
    <row r="768" spans="2:9" s="4" customFormat="1">
      <c r="B768" s="3"/>
      <c r="C768" s="3"/>
      <c r="D768" s="3"/>
      <c r="E768" s="3"/>
      <c r="F768" s="3"/>
      <c r="G768" s="3"/>
      <c r="H768" s="3"/>
      <c r="I768" s="3"/>
    </row>
    <row r="769" spans="2:9" s="4" customFormat="1">
      <c r="B769" s="3"/>
      <c r="C769" s="3"/>
      <c r="D769" s="3"/>
      <c r="E769" s="3"/>
      <c r="F769" s="3"/>
      <c r="G769" s="3"/>
      <c r="H769" s="3"/>
      <c r="I769" s="3"/>
    </row>
    <row r="770" spans="2:9" s="4" customFormat="1">
      <c r="B770" s="3"/>
      <c r="C770" s="3"/>
      <c r="D770" s="3"/>
      <c r="E770" s="3"/>
      <c r="F770" s="3"/>
      <c r="G770" s="3"/>
      <c r="H770" s="3"/>
      <c r="I770" s="3"/>
    </row>
    <row r="771" spans="2:9" s="4" customFormat="1">
      <c r="B771" s="3"/>
      <c r="C771" s="3"/>
      <c r="D771" s="3"/>
      <c r="E771" s="3"/>
      <c r="F771" s="3"/>
      <c r="G771" s="3"/>
      <c r="H771" s="3"/>
      <c r="I771" s="3"/>
    </row>
    <row r="772" spans="2:9" s="4" customFormat="1">
      <c r="B772" s="3"/>
      <c r="C772" s="3"/>
      <c r="D772" s="3"/>
      <c r="E772" s="3"/>
      <c r="F772" s="3"/>
      <c r="G772" s="3"/>
      <c r="H772" s="3"/>
      <c r="I772" s="3"/>
    </row>
    <row r="773" spans="2:9" s="4" customFormat="1">
      <c r="B773" s="3"/>
      <c r="C773" s="3"/>
      <c r="D773" s="3"/>
      <c r="E773" s="3"/>
      <c r="F773" s="3"/>
      <c r="G773" s="3"/>
      <c r="H773" s="3"/>
      <c r="I773" s="3"/>
    </row>
    <row r="774" spans="2:9" s="4" customFormat="1">
      <c r="B774" s="3"/>
      <c r="C774" s="3"/>
      <c r="D774" s="3"/>
      <c r="E774" s="3"/>
      <c r="F774" s="3"/>
      <c r="G774" s="3"/>
      <c r="H774" s="3"/>
      <c r="I774" s="3"/>
    </row>
    <row r="775" spans="2:9" s="4" customFormat="1">
      <c r="B775" s="3"/>
      <c r="C775" s="3"/>
      <c r="D775" s="3"/>
      <c r="E775" s="3"/>
      <c r="F775" s="3"/>
      <c r="G775" s="3"/>
      <c r="H775" s="3"/>
      <c r="I775" s="3"/>
    </row>
    <row r="776" spans="2:9" s="4" customFormat="1">
      <c r="B776" s="3"/>
      <c r="C776" s="3"/>
      <c r="D776" s="3"/>
      <c r="E776" s="3"/>
      <c r="F776" s="3"/>
      <c r="G776" s="3"/>
      <c r="H776" s="3"/>
      <c r="I776" s="3"/>
    </row>
    <row r="777" spans="2:9" s="4" customFormat="1">
      <c r="B777" s="3"/>
      <c r="C777" s="3"/>
      <c r="D777" s="3"/>
      <c r="E777" s="3"/>
      <c r="F777" s="3"/>
      <c r="G777" s="3"/>
      <c r="H777" s="3"/>
      <c r="I777" s="3"/>
    </row>
    <row r="778" spans="2:9" s="4" customFormat="1">
      <c r="B778" s="3"/>
      <c r="C778" s="3"/>
      <c r="D778" s="3"/>
      <c r="E778" s="3"/>
      <c r="F778" s="3"/>
      <c r="G778" s="3"/>
      <c r="H778" s="3"/>
      <c r="I778" s="3"/>
    </row>
    <row r="779" spans="2:9" s="4" customFormat="1">
      <c r="B779" s="3"/>
      <c r="C779" s="3"/>
      <c r="D779" s="3"/>
      <c r="E779" s="3"/>
      <c r="F779" s="3"/>
      <c r="G779" s="3"/>
      <c r="H779" s="3"/>
      <c r="I779" s="3"/>
    </row>
    <row r="780" spans="2:9" s="4" customFormat="1">
      <c r="B780" s="3"/>
      <c r="C780" s="3"/>
      <c r="D780" s="3"/>
      <c r="E780" s="3"/>
      <c r="F780" s="3"/>
      <c r="G780" s="3"/>
      <c r="H780" s="3"/>
      <c r="I780" s="3"/>
    </row>
    <row r="781" spans="2:9" s="4" customFormat="1">
      <c r="B781" s="3"/>
      <c r="C781" s="3"/>
      <c r="D781" s="3"/>
      <c r="E781" s="3"/>
      <c r="F781" s="3"/>
      <c r="G781" s="3"/>
      <c r="H781" s="3"/>
      <c r="I781" s="3"/>
    </row>
    <row r="782" spans="2:9" s="4" customFormat="1">
      <c r="B782" s="3"/>
      <c r="C782" s="3"/>
      <c r="D782" s="3"/>
      <c r="E782" s="3"/>
      <c r="F782" s="3"/>
      <c r="G782" s="3"/>
      <c r="H782" s="3"/>
      <c r="I782" s="3"/>
    </row>
    <row r="783" spans="2:9" s="4" customFormat="1">
      <c r="B783" s="3"/>
      <c r="C783" s="3"/>
      <c r="D783" s="3"/>
      <c r="E783" s="3"/>
      <c r="F783" s="3"/>
      <c r="G783" s="3"/>
      <c r="H783" s="3"/>
      <c r="I783" s="3"/>
    </row>
    <row r="784" spans="2:9" s="4" customFormat="1">
      <c r="B784" s="3"/>
      <c r="C784" s="3"/>
      <c r="D784" s="3"/>
      <c r="E784" s="3"/>
      <c r="F784" s="3"/>
      <c r="G784" s="3"/>
      <c r="H784" s="3"/>
      <c r="I784" s="3"/>
    </row>
    <row r="785" spans="2:9" s="4" customFormat="1">
      <c r="B785" s="3"/>
      <c r="C785" s="3"/>
      <c r="D785" s="3"/>
      <c r="E785" s="3"/>
      <c r="F785" s="3"/>
      <c r="G785" s="3"/>
      <c r="H785" s="3"/>
      <c r="I785" s="3"/>
    </row>
    <row r="786" spans="2:9" s="4" customFormat="1">
      <c r="B786" s="3"/>
      <c r="C786" s="3"/>
      <c r="D786" s="3"/>
      <c r="E786" s="3"/>
      <c r="F786" s="3"/>
      <c r="G786" s="3"/>
      <c r="H786" s="3"/>
      <c r="I786" s="3"/>
    </row>
    <row r="787" spans="2:9" s="4" customFormat="1">
      <c r="B787" s="3"/>
      <c r="C787" s="3"/>
      <c r="D787" s="3"/>
      <c r="E787" s="3"/>
      <c r="F787" s="3"/>
      <c r="G787" s="3"/>
      <c r="H787" s="3"/>
      <c r="I787" s="3"/>
    </row>
    <row r="788" spans="2:9" s="4" customFormat="1">
      <c r="B788" s="3"/>
      <c r="C788" s="3"/>
      <c r="D788" s="3"/>
      <c r="E788" s="3"/>
      <c r="F788" s="3"/>
      <c r="G788" s="3"/>
      <c r="H788" s="3"/>
      <c r="I788" s="3"/>
    </row>
    <row r="789" spans="2:9" s="4" customFormat="1">
      <c r="B789" s="3"/>
      <c r="C789" s="3"/>
      <c r="D789" s="3"/>
      <c r="E789" s="3"/>
      <c r="F789" s="3"/>
      <c r="G789" s="3"/>
      <c r="H789" s="3"/>
      <c r="I789" s="3"/>
    </row>
    <row r="790" spans="2:9" s="4" customFormat="1">
      <c r="B790" s="3"/>
      <c r="C790" s="3"/>
      <c r="D790" s="3"/>
      <c r="E790" s="3"/>
      <c r="F790" s="3"/>
      <c r="G790" s="3"/>
      <c r="H790" s="3"/>
      <c r="I790" s="3"/>
    </row>
    <row r="791" spans="2:9" s="4" customFormat="1">
      <c r="B791" s="3"/>
      <c r="C791" s="3"/>
      <c r="D791" s="3"/>
      <c r="E791" s="3"/>
      <c r="F791" s="3"/>
      <c r="G791" s="3"/>
      <c r="H791" s="3"/>
      <c r="I791" s="3"/>
    </row>
    <row r="792" spans="2:9">
      <c r="B792" s="91"/>
      <c r="C792" s="91"/>
      <c r="D792" s="91"/>
      <c r="E792" s="91"/>
      <c r="F792" s="91"/>
      <c r="G792" s="91"/>
      <c r="H792" s="91"/>
      <c r="I792" s="91"/>
    </row>
    <row r="793" spans="2:9">
      <c r="B793" s="91"/>
      <c r="C793" s="91"/>
      <c r="D793" s="91"/>
      <c r="E793" s="91"/>
      <c r="F793" s="91"/>
      <c r="G793" s="91"/>
      <c r="H793" s="91"/>
      <c r="I793" s="91"/>
    </row>
    <row r="794" spans="2:9">
      <c r="B794" s="91"/>
      <c r="C794" s="91"/>
      <c r="D794" s="91"/>
      <c r="E794" s="91"/>
      <c r="F794" s="91"/>
      <c r="G794" s="91"/>
      <c r="H794" s="91"/>
      <c r="I794" s="91"/>
    </row>
    <row r="795" spans="2:9">
      <c r="B795" s="91"/>
      <c r="C795" s="91"/>
      <c r="D795" s="91"/>
      <c r="E795" s="91"/>
      <c r="F795" s="91"/>
      <c r="G795" s="91"/>
      <c r="H795" s="91"/>
      <c r="I795" s="91"/>
    </row>
    <row r="796" spans="2:9">
      <c r="B796" s="91"/>
      <c r="C796" s="91"/>
      <c r="D796" s="91"/>
      <c r="E796" s="91"/>
      <c r="F796" s="91"/>
      <c r="G796" s="91"/>
      <c r="H796" s="91"/>
      <c r="I796" s="91"/>
    </row>
    <row r="797" spans="2:9">
      <c r="B797" s="91"/>
      <c r="C797" s="91"/>
      <c r="D797" s="91"/>
      <c r="E797" s="91"/>
      <c r="F797" s="91"/>
      <c r="G797" s="91"/>
      <c r="H797" s="91"/>
      <c r="I797" s="91"/>
    </row>
    <row r="798" spans="2:9">
      <c r="B798" s="91"/>
      <c r="C798" s="91"/>
      <c r="D798" s="91"/>
      <c r="E798" s="91"/>
      <c r="F798" s="91"/>
      <c r="G798" s="91"/>
      <c r="H798" s="91"/>
      <c r="I798" s="91"/>
    </row>
    <row r="799" spans="2:9">
      <c r="B799" s="91"/>
      <c r="C799" s="91"/>
      <c r="D799" s="91"/>
      <c r="E799" s="91"/>
      <c r="F799" s="91"/>
      <c r="G799" s="91"/>
      <c r="H799" s="91"/>
      <c r="I799" s="91"/>
    </row>
    <row r="800" spans="2:9">
      <c r="B800" s="91"/>
      <c r="C800" s="91"/>
      <c r="D800" s="91"/>
      <c r="E800" s="91"/>
      <c r="F800" s="91"/>
      <c r="G800" s="91"/>
      <c r="H800" s="91"/>
      <c r="I800" s="91"/>
    </row>
    <row r="801" spans="2:9">
      <c r="B801" s="91"/>
      <c r="C801" s="91"/>
      <c r="D801" s="91"/>
      <c r="E801" s="91"/>
      <c r="F801" s="91"/>
      <c r="G801" s="91"/>
      <c r="H801" s="91"/>
      <c r="I801" s="91"/>
    </row>
    <row r="802" spans="2:9">
      <c r="B802" s="91"/>
      <c r="C802" s="91"/>
      <c r="D802" s="91"/>
      <c r="E802" s="91"/>
      <c r="F802" s="91"/>
      <c r="G802" s="91"/>
      <c r="H802" s="91"/>
      <c r="I802" s="91"/>
    </row>
    <row r="803" spans="2:9">
      <c r="B803" s="91"/>
      <c r="C803" s="91"/>
      <c r="D803" s="91"/>
      <c r="E803" s="91"/>
      <c r="F803" s="91"/>
      <c r="G803" s="91"/>
      <c r="H803" s="91"/>
      <c r="I803" s="91"/>
    </row>
    <row r="804" spans="2:9">
      <c r="B804" s="91"/>
      <c r="C804" s="91"/>
      <c r="D804" s="91"/>
      <c r="E804" s="91"/>
      <c r="F804" s="91"/>
      <c r="G804" s="91"/>
      <c r="H804" s="91"/>
      <c r="I804" s="91"/>
    </row>
    <row r="805" spans="2:9">
      <c r="B805" s="91"/>
      <c r="C805" s="91"/>
      <c r="D805" s="91"/>
      <c r="E805" s="91"/>
      <c r="F805" s="91"/>
      <c r="G805" s="91"/>
      <c r="H805" s="91"/>
      <c r="I805" s="91"/>
    </row>
    <row r="806" spans="2:9">
      <c r="B806" s="91"/>
      <c r="C806" s="91"/>
      <c r="D806" s="91"/>
      <c r="E806" s="91"/>
      <c r="F806" s="91"/>
      <c r="G806" s="91"/>
      <c r="H806" s="91"/>
      <c r="I806" s="91"/>
    </row>
    <row r="807" spans="2:9">
      <c r="B807" s="91"/>
      <c r="C807" s="91"/>
      <c r="D807" s="91"/>
      <c r="E807" s="91"/>
      <c r="F807" s="91"/>
      <c r="G807" s="91"/>
      <c r="H807" s="91"/>
      <c r="I807" s="91"/>
    </row>
    <row r="808" spans="2:9">
      <c r="B808" s="91"/>
      <c r="C808" s="91"/>
      <c r="D808" s="91"/>
      <c r="E808" s="91"/>
      <c r="F808" s="91"/>
      <c r="G808" s="91"/>
      <c r="H808" s="91"/>
      <c r="I808" s="91"/>
    </row>
    <row r="809" spans="2:9">
      <c r="B809" s="91"/>
      <c r="C809" s="91"/>
      <c r="D809" s="91"/>
      <c r="E809" s="91"/>
      <c r="F809" s="91"/>
      <c r="G809" s="91"/>
      <c r="H809" s="91"/>
      <c r="I809" s="91"/>
    </row>
    <row r="810" spans="2:9">
      <c r="B810" s="91"/>
      <c r="C810" s="91"/>
      <c r="D810" s="91"/>
      <c r="E810" s="91"/>
      <c r="F810" s="91"/>
      <c r="G810" s="91"/>
      <c r="H810" s="91"/>
      <c r="I810" s="91"/>
    </row>
    <row r="811" spans="2:9">
      <c r="B811" s="91"/>
      <c r="C811" s="91"/>
      <c r="D811" s="91"/>
      <c r="E811" s="91"/>
      <c r="F811" s="91"/>
      <c r="G811" s="91"/>
      <c r="H811" s="91"/>
      <c r="I811" s="91"/>
    </row>
    <row r="812" spans="2:9">
      <c r="B812" s="91"/>
      <c r="C812" s="91"/>
      <c r="D812" s="91"/>
      <c r="E812" s="91"/>
      <c r="F812" s="91"/>
      <c r="G812" s="91"/>
      <c r="H812" s="91"/>
      <c r="I812" s="91"/>
    </row>
    <row r="813" spans="2:9">
      <c r="B813" s="91"/>
      <c r="C813" s="91"/>
      <c r="D813" s="91"/>
      <c r="E813" s="91"/>
      <c r="F813" s="91"/>
      <c r="G813" s="91"/>
      <c r="H813" s="91"/>
      <c r="I813" s="91"/>
    </row>
    <row r="814" spans="2:9">
      <c r="B814" s="91"/>
      <c r="C814" s="91"/>
      <c r="D814" s="91"/>
      <c r="E814" s="91"/>
      <c r="F814" s="91"/>
      <c r="G814" s="91"/>
      <c r="H814" s="91"/>
      <c r="I814" s="91"/>
    </row>
    <row r="815" spans="2:9">
      <c r="B815" s="91"/>
      <c r="C815" s="91"/>
      <c r="D815" s="91"/>
      <c r="E815" s="91"/>
      <c r="F815" s="91"/>
      <c r="G815" s="91"/>
      <c r="H815" s="91"/>
      <c r="I815" s="91"/>
    </row>
    <row r="816" spans="2:9">
      <c r="B816" s="91"/>
      <c r="C816" s="91"/>
      <c r="D816" s="91"/>
      <c r="E816" s="91"/>
      <c r="F816" s="91"/>
      <c r="G816" s="91"/>
      <c r="H816" s="91"/>
      <c r="I816" s="91"/>
    </row>
    <row r="817" spans="2:9">
      <c r="B817" s="91"/>
      <c r="C817" s="91"/>
      <c r="D817" s="91"/>
      <c r="E817" s="91"/>
      <c r="F817" s="91"/>
      <c r="G817" s="91"/>
      <c r="H817" s="91"/>
      <c r="I817" s="91"/>
    </row>
    <row r="818" spans="2:9">
      <c r="B818" s="91"/>
      <c r="C818" s="91"/>
      <c r="D818" s="91"/>
      <c r="E818" s="91"/>
      <c r="F818" s="91"/>
      <c r="G818" s="91"/>
      <c r="H818" s="91"/>
      <c r="I818" s="91"/>
    </row>
    <row r="819" spans="2:9">
      <c r="B819" s="91"/>
      <c r="C819" s="91"/>
      <c r="D819" s="91"/>
      <c r="E819" s="91"/>
      <c r="F819" s="91"/>
      <c r="G819" s="91"/>
      <c r="H819" s="91"/>
      <c r="I819" s="91"/>
    </row>
    <row r="820" spans="2:9">
      <c r="B820" s="91"/>
      <c r="C820" s="91"/>
      <c r="D820" s="91"/>
      <c r="E820" s="91"/>
      <c r="F820" s="91"/>
      <c r="G820" s="91"/>
      <c r="H820" s="91"/>
      <c r="I820" s="91"/>
    </row>
    <row r="821" spans="2:9">
      <c r="B821" s="91"/>
      <c r="C821" s="91"/>
      <c r="D821" s="91"/>
      <c r="E821" s="91"/>
      <c r="F821" s="91"/>
      <c r="G821" s="91"/>
      <c r="H821" s="91"/>
      <c r="I821" s="91"/>
    </row>
    <row r="822" spans="2:9">
      <c r="B822" s="91"/>
      <c r="C822" s="91"/>
      <c r="D822" s="91"/>
      <c r="E822" s="91"/>
      <c r="F822" s="91"/>
      <c r="G822" s="91"/>
      <c r="H822" s="91"/>
      <c r="I822" s="91"/>
    </row>
    <row r="823" spans="2:9">
      <c r="B823" s="91"/>
      <c r="C823" s="91"/>
      <c r="D823" s="91"/>
      <c r="E823" s="91"/>
      <c r="F823" s="91"/>
      <c r="G823" s="91"/>
      <c r="H823" s="91"/>
      <c r="I823" s="91"/>
    </row>
    <row r="824" spans="2:9">
      <c r="B824" s="91"/>
      <c r="C824" s="91"/>
      <c r="D824" s="91"/>
      <c r="E824" s="91"/>
      <c r="F824" s="91"/>
      <c r="G824" s="91"/>
      <c r="H824" s="91"/>
      <c r="I824" s="91"/>
    </row>
    <row r="825" spans="2:9">
      <c r="B825" s="91"/>
      <c r="C825" s="91"/>
      <c r="D825" s="91"/>
      <c r="E825" s="91"/>
      <c r="F825" s="91"/>
      <c r="G825" s="91"/>
      <c r="H825" s="91"/>
      <c r="I825" s="91"/>
    </row>
    <row r="826" spans="2:9">
      <c r="B826" s="91"/>
      <c r="C826" s="91"/>
      <c r="D826" s="91"/>
      <c r="E826" s="91"/>
      <c r="F826" s="91"/>
      <c r="G826" s="91"/>
      <c r="H826" s="91"/>
      <c r="I826" s="91"/>
    </row>
    <row r="827" spans="2:9">
      <c r="B827" s="91"/>
      <c r="C827" s="91"/>
      <c r="D827" s="91"/>
      <c r="E827" s="91"/>
      <c r="F827" s="91"/>
      <c r="G827" s="91"/>
      <c r="H827" s="91"/>
      <c r="I827" s="91"/>
    </row>
    <row r="828" spans="2:9">
      <c r="B828" s="91"/>
      <c r="C828" s="91"/>
      <c r="D828" s="91"/>
      <c r="E828" s="91"/>
      <c r="F828" s="91"/>
      <c r="G828" s="91"/>
      <c r="H828" s="91"/>
      <c r="I828" s="91"/>
    </row>
    <row r="829" spans="2:9">
      <c r="B829" s="91"/>
      <c r="C829" s="91"/>
      <c r="D829" s="91"/>
      <c r="E829" s="91"/>
      <c r="F829" s="91"/>
      <c r="G829" s="91"/>
      <c r="H829" s="91"/>
      <c r="I829" s="91"/>
    </row>
    <row r="830" spans="2:9">
      <c r="B830" s="91"/>
      <c r="C830" s="91"/>
      <c r="D830" s="91"/>
      <c r="E830" s="91"/>
      <c r="F830" s="91"/>
      <c r="G830" s="91"/>
      <c r="H830" s="91"/>
      <c r="I830" s="91"/>
    </row>
    <row r="831" spans="2:9">
      <c r="B831" s="91"/>
      <c r="C831" s="91"/>
      <c r="D831" s="91"/>
      <c r="E831" s="91"/>
      <c r="F831" s="91"/>
      <c r="G831" s="91"/>
      <c r="H831" s="91"/>
      <c r="I831" s="91"/>
    </row>
    <row r="832" spans="2:9">
      <c r="B832" s="91"/>
      <c r="C832" s="91"/>
      <c r="D832" s="91"/>
      <c r="E832" s="91"/>
      <c r="F832" s="91"/>
      <c r="G832" s="91"/>
      <c r="H832" s="91"/>
      <c r="I832" s="91"/>
    </row>
    <row r="833" spans="2:9">
      <c r="B833" s="91"/>
      <c r="C833" s="91"/>
      <c r="D833" s="91"/>
      <c r="E833" s="91"/>
      <c r="F833" s="91"/>
      <c r="G833" s="91"/>
      <c r="H833" s="91"/>
      <c r="I833" s="91"/>
    </row>
    <row r="834" spans="2:9">
      <c r="B834" s="91"/>
      <c r="C834" s="91"/>
      <c r="D834" s="91"/>
      <c r="E834" s="91"/>
      <c r="F834" s="91"/>
      <c r="G834" s="91"/>
      <c r="H834" s="91"/>
      <c r="I834" s="91"/>
    </row>
    <row r="835" spans="2:9">
      <c r="B835" s="91"/>
      <c r="C835" s="91"/>
      <c r="D835" s="91"/>
      <c r="E835" s="91"/>
      <c r="F835" s="91"/>
      <c r="G835" s="91"/>
      <c r="H835" s="91"/>
      <c r="I835" s="91"/>
    </row>
    <row r="836" spans="2:9">
      <c r="B836" s="91"/>
      <c r="C836" s="91"/>
      <c r="D836" s="91"/>
      <c r="E836" s="91"/>
      <c r="F836" s="91"/>
      <c r="G836" s="91"/>
      <c r="H836" s="91"/>
      <c r="I836" s="91"/>
    </row>
    <row r="837" spans="2:9">
      <c r="B837" s="91"/>
      <c r="C837" s="91"/>
      <c r="D837" s="91"/>
      <c r="E837" s="91"/>
      <c r="F837" s="91"/>
      <c r="G837" s="91"/>
      <c r="H837" s="91"/>
      <c r="I837" s="91"/>
    </row>
    <row r="838" spans="2:9">
      <c r="B838" s="91"/>
      <c r="C838" s="91"/>
      <c r="D838" s="91"/>
      <c r="E838" s="91"/>
      <c r="F838" s="91"/>
      <c r="G838" s="91"/>
      <c r="H838" s="91"/>
      <c r="I838" s="91"/>
    </row>
    <row r="839" spans="2:9">
      <c r="B839" s="91"/>
      <c r="C839" s="91"/>
      <c r="D839" s="91"/>
      <c r="E839" s="91"/>
      <c r="F839" s="91"/>
      <c r="G839" s="91"/>
      <c r="H839" s="91"/>
      <c r="I839" s="91"/>
    </row>
    <row r="840" spans="2:9">
      <c r="B840" s="91"/>
      <c r="C840" s="91"/>
      <c r="D840" s="91"/>
      <c r="E840" s="91"/>
      <c r="F840" s="91"/>
      <c r="G840" s="91"/>
      <c r="H840" s="91"/>
      <c r="I840" s="91"/>
    </row>
    <row r="841" spans="2:9">
      <c r="B841" s="91"/>
      <c r="C841" s="91"/>
      <c r="D841" s="91"/>
      <c r="E841" s="91"/>
      <c r="F841" s="91"/>
      <c r="G841" s="91"/>
      <c r="H841" s="91"/>
      <c r="I841" s="91"/>
    </row>
    <row r="842" spans="2:9">
      <c r="B842" s="91"/>
      <c r="C842" s="91"/>
      <c r="D842" s="91"/>
      <c r="E842" s="91"/>
      <c r="F842" s="91"/>
      <c r="G842" s="91"/>
      <c r="H842" s="91"/>
      <c r="I842" s="91"/>
    </row>
    <row r="843" spans="2:9">
      <c r="B843" s="91"/>
      <c r="C843" s="91"/>
      <c r="D843" s="91"/>
      <c r="E843" s="91"/>
      <c r="F843" s="91"/>
      <c r="G843" s="91"/>
      <c r="H843" s="91"/>
      <c r="I843" s="91"/>
    </row>
    <row r="844" spans="2:9">
      <c r="B844" s="91"/>
      <c r="C844" s="91"/>
      <c r="D844" s="91"/>
      <c r="E844" s="91"/>
      <c r="F844" s="91"/>
      <c r="G844" s="91"/>
      <c r="H844" s="91"/>
      <c r="I844" s="91"/>
    </row>
    <row r="845" spans="2:9">
      <c r="B845" s="91"/>
      <c r="C845" s="91"/>
      <c r="D845" s="91"/>
      <c r="E845" s="91"/>
      <c r="F845" s="91"/>
      <c r="G845" s="91"/>
      <c r="H845" s="91"/>
      <c r="I845" s="91"/>
    </row>
    <row r="846" spans="2:9">
      <c r="B846" s="91"/>
      <c r="C846" s="91"/>
      <c r="D846" s="91"/>
      <c r="E846" s="91"/>
      <c r="F846" s="91"/>
      <c r="G846" s="91"/>
      <c r="H846" s="91"/>
      <c r="I846" s="91"/>
    </row>
    <row r="847" spans="2:9">
      <c r="B847" s="91"/>
      <c r="C847" s="91"/>
      <c r="D847" s="91"/>
      <c r="E847" s="91"/>
      <c r="F847" s="91"/>
      <c r="G847" s="91"/>
      <c r="H847" s="91"/>
      <c r="I847" s="91"/>
    </row>
    <row r="848" spans="2:9">
      <c r="B848" s="91"/>
      <c r="C848" s="91"/>
      <c r="D848" s="91"/>
      <c r="E848" s="91"/>
      <c r="F848" s="91"/>
      <c r="G848" s="91"/>
      <c r="H848" s="91"/>
      <c r="I848" s="91"/>
    </row>
    <row r="849" spans="2:9">
      <c r="B849" s="91"/>
      <c r="C849" s="91"/>
      <c r="D849" s="91"/>
      <c r="E849" s="91"/>
      <c r="F849" s="91"/>
      <c r="G849" s="91"/>
      <c r="H849" s="91"/>
      <c r="I849" s="91"/>
    </row>
    <row r="850" spans="2:9">
      <c r="B850" s="91"/>
      <c r="C850" s="91"/>
      <c r="D850" s="91"/>
      <c r="E850" s="91"/>
      <c r="F850" s="91"/>
      <c r="G850" s="91"/>
      <c r="H850" s="91"/>
      <c r="I850" s="91"/>
    </row>
    <row r="851" spans="2:9">
      <c r="B851" s="91"/>
      <c r="C851" s="91"/>
      <c r="D851" s="91"/>
      <c r="E851" s="91"/>
      <c r="F851" s="91"/>
      <c r="G851" s="91"/>
      <c r="H851" s="91"/>
      <c r="I851" s="91"/>
    </row>
    <row r="852" spans="2:9">
      <c r="B852" s="91"/>
      <c r="C852" s="91"/>
      <c r="D852" s="91"/>
      <c r="E852" s="91"/>
      <c r="F852" s="91"/>
      <c r="G852" s="91"/>
      <c r="H852" s="91"/>
      <c r="I852" s="91"/>
    </row>
    <row r="853" spans="2:9">
      <c r="B853" s="91"/>
      <c r="C853" s="91"/>
      <c r="D853" s="91"/>
      <c r="E853" s="91"/>
      <c r="F853" s="91"/>
      <c r="G853" s="91"/>
      <c r="H853" s="91"/>
      <c r="I853" s="91"/>
    </row>
    <row r="854" spans="2:9">
      <c r="B854" s="91"/>
      <c r="C854" s="91"/>
      <c r="D854" s="91"/>
      <c r="E854" s="91"/>
      <c r="F854" s="91"/>
      <c r="G854" s="91"/>
      <c r="H854" s="91"/>
      <c r="I854" s="91"/>
    </row>
    <row r="855" spans="2:9">
      <c r="B855" s="91"/>
      <c r="C855" s="91"/>
      <c r="D855" s="91"/>
      <c r="E855" s="91"/>
      <c r="F855" s="91"/>
      <c r="G855" s="91"/>
      <c r="H855" s="91"/>
      <c r="I855" s="91"/>
    </row>
    <row r="856" spans="2:9">
      <c r="B856" s="91"/>
      <c r="C856" s="91"/>
      <c r="D856" s="91"/>
      <c r="E856" s="91"/>
      <c r="F856" s="91"/>
      <c r="G856" s="91"/>
      <c r="H856" s="91"/>
      <c r="I856" s="91"/>
    </row>
    <row r="857" spans="2:9">
      <c r="B857" s="91"/>
      <c r="C857" s="91"/>
      <c r="D857" s="91"/>
      <c r="E857" s="91"/>
      <c r="F857" s="91"/>
      <c r="G857" s="91"/>
      <c r="H857" s="91"/>
      <c r="I857" s="91"/>
    </row>
    <row r="858" spans="2:9">
      <c r="B858" s="91"/>
      <c r="C858" s="91"/>
      <c r="D858" s="91"/>
      <c r="E858" s="91"/>
      <c r="F858" s="91"/>
      <c r="G858" s="91"/>
      <c r="H858" s="91"/>
      <c r="I858" s="91"/>
    </row>
    <row r="859" spans="2:9">
      <c r="B859" s="91"/>
      <c r="C859" s="91"/>
      <c r="D859" s="91"/>
      <c r="E859" s="91"/>
      <c r="F859" s="91"/>
      <c r="G859" s="91"/>
      <c r="H859" s="91"/>
      <c r="I859" s="91"/>
    </row>
    <row r="860" spans="2:9">
      <c r="B860" s="91"/>
      <c r="C860" s="91"/>
      <c r="D860" s="91"/>
      <c r="E860" s="91"/>
      <c r="F860" s="91"/>
      <c r="G860" s="91"/>
      <c r="H860" s="91"/>
      <c r="I860" s="91"/>
    </row>
    <row r="861" spans="2:9">
      <c r="B861" s="91"/>
      <c r="C861" s="91"/>
      <c r="D861" s="91"/>
      <c r="E861" s="91"/>
      <c r="F861" s="91"/>
      <c r="G861" s="91"/>
      <c r="H861" s="91"/>
      <c r="I861" s="91"/>
    </row>
    <row r="862" spans="2:9">
      <c r="B862" s="91"/>
      <c r="C862" s="91"/>
      <c r="D862" s="91"/>
      <c r="E862" s="91"/>
      <c r="F862" s="91"/>
      <c r="G862" s="91"/>
      <c r="H862" s="91"/>
      <c r="I862" s="91"/>
    </row>
    <row r="863" spans="2:9">
      <c r="B863" s="91"/>
      <c r="C863" s="91"/>
      <c r="D863" s="91"/>
      <c r="E863" s="91"/>
      <c r="F863" s="91"/>
      <c r="G863" s="91"/>
      <c r="H863" s="91"/>
      <c r="I863" s="91"/>
    </row>
    <row r="864" spans="2:9">
      <c r="B864" s="91"/>
      <c r="C864" s="91"/>
      <c r="D864" s="91"/>
      <c r="E864" s="91"/>
      <c r="F864" s="91"/>
      <c r="G864" s="91"/>
      <c r="H864" s="91"/>
      <c r="I864" s="91"/>
    </row>
    <row r="865" spans="2:9">
      <c r="B865" s="91"/>
      <c r="C865" s="91"/>
      <c r="D865" s="91"/>
      <c r="E865" s="91"/>
      <c r="F865" s="91"/>
      <c r="G865" s="91"/>
      <c r="H865" s="91"/>
      <c r="I865" s="91"/>
    </row>
    <row r="866" spans="2:9">
      <c r="B866" s="91"/>
      <c r="C866" s="91"/>
      <c r="D866" s="91"/>
      <c r="E866" s="91"/>
      <c r="F866" s="91"/>
      <c r="G866" s="91"/>
      <c r="H866" s="91"/>
      <c r="I866" s="91"/>
    </row>
    <row r="867" spans="2:9">
      <c r="B867" s="91"/>
      <c r="C867" s="91"/>
      <c r="D867" s="91"/>
      <c r="E867" s="91"/>
      <c r="F867" s="91"/>
      <c r="G867" s="91"/>
      <c r="H867" s="91"/>
      <c r="I867" s="91"/>
    </row>
    <row r="868" spans="2:9">
      <c r="B868" s="91"/>
      <c r="C868" s="91"/>
      <c r="D868" s="91"/>
      <c r="E868" s="91"/>
      <c r="F868" s="91"/>
      <c r="G868" s="91"/>
      <c r="H868" s="91"/>
      <c r="I868" s="91"/>
    </row>
    <row r="869" spans="2:9">
      <c r="B869" s="91"/>
      <c r="C869" s="91"/>
      <c r="D869" s="91"/>
      <c r="E869" s="91"/>
      <c r="F869" s="91"/>
      <c r="G869" s="91"/>
      <c r="H869" s="91"/>
      <c r="I869" s="91"/>
    </row>
    <row r="870" spans="2:9">
      <c r="B870" s="91"/>
      <c r="C870" s="91"/>
      <c r="D870" s="91"/>
      <c r="E870" s="91"/>
      <c r="F870" s="91"/>
      <c r="G870" s="91"/>
      <c r="H870" s="91"/>
      <c r="I870" s="91"/>
    </row>
    <row r="871" spans="2:9">
      <c r="B871" s="91"/>
      <c r="C871" s="91"/>
      <c r="D871" s="91"/>
      <c r="E871" s="91"/>
      <c r="F871" s="91"/>
      <c r="G871" s="91"/>
      <c r="H871" s="91"/>
      <c r="I871" s="91"/>
    </row>
    <row r="872" spans="2:9">
      <c r="B872" s="91"/>
      <c r="C872" s="91"/>
      <c r="D872" s="91"/>
      <c r="E872" s="91"/>
      <c r="F872" s="91"/>
      <c r="G872" s="91"/>
      <c r="H872" s="91"/>
      <c r="I872" s="91"/>
    </row>
    <row r="873" spans="2:9">
      <c r="B873" s="91"/>
      <c r="C873" s="91"/>
      <c r="D873" s="91"/>
      <c r="E873" s="91"/>
      <c r="F873" s="91"/>
      <c r="G873" s="91"/>
      <c r="H873" s="91"/>
      <c r="I873" s="91"/>
    </row>
    <row r="874" spans="2:9">
      <c r="B874" s="91"/>
      <c r="C874" s="91"/>
      <c r="D874" s="91"/>
      <c r="E874" s="91"/>
      <c r="F874" s="91"/>
      <c r="G874" s="91"/>
      <c r="H874" s="91"/>
      <c r="I874" s="91"/>
    </row>
    <row r="875" spans="2:9">
      <c r="B875" s="91"/>
      <c r="C875" s="91"/>
      <c r="D875" s="91"/>
      <c r="E875" s="91"/>
      <c r="F875" s="91"/>
      <c r="G875" s="91"/>
      <c r="H875" s="91"/>
      <c r="I875" s="91"/>
    </row>
    <row r="876" spans="2:9">
      <c r="B876" s="91"/>
      <c r="C876" s="91"/>
      <c r="D876" s="91"/>
      <c r="E876" s="91"/>
      <c r="F876" s="91"/>
      <c r="G876" s="91"/>
      <c r="H876" s="91"/>
      <c r="I876" s="91"/>
    </row>
    <row r="877" spans="2:9">
      <c r="B877" s="91"/>
      <c r="C877" s="91"/>
      <c r="D877" s="91"/>
      <c r="E877" s="91"/>
      <c r="F877" s="91"/>
      <c r="G877" s="91"/>
      <c r="H877" s="91"/>
      <c r="I877" s="91"/>
    </row>
    <row r="878" spans="2:9">
      <c r="B878" s="91"/>
      <c r="C878" s="91"/>
      <c r="D878" s="91"/>
      <c r="E878" s="91"/>
      <c r="F878" s="91"/>
      <c r="G878" s="91"/>
      <c r="H878" s="91"/>
      <c r="I878" s="91"/>
    </row>
    <row r="879" spans="2:9">
      <c r="B879" s="91"/>
      <c r="C879" s="91"/>
      <c r="D879" s="91"/>
      <c r="E879" s="91"/>
      <c r="F879" s="91"/>
      <c r="G879" s="91"/>
      <c r="H879" s="91"/>
      <c r="I879" s="91"/>
    </row>
    <row r="880" spans="2:9">
      <c r="B880" s="91"/>
      <c r="C880" s="91"/>
      <c r="D880" s="91"/>
      <c r="E880" s="91"/>
      <c r="F880" s="91"/>
      <c r="G880" s="91"/>
      <c r="H880" s="91"/>
      <c r="I880" s="91"/>
    </row>
    <row r="881" spans="2:9">
      <c r="B881" s="91"/>
      <c r="C881" s="91"/>
      <c r="D881" s="91"/>
      <c r="E881" s="91"/>
      <c r="F881" s="91"/>
      <c r="G881" s="91"/>
      <c r="H881" s="91"/>
      <c r="I881" s="91"/>
    </row>
    <row r="882" spans="2:9">
      <c r="B882" s="91"/>
      <c r="C882" s="91"/>
      <c r="D882" s="91"/>
      <c r="E882" s="91"/>
      <c r="F882" s="91"/>
      <c r="G882" s="91"/>
      <c r="H882" s="91"/>
      <c r="I882" s="91"/>
    </row>
    <row r="883" spans="2:9">
      <c r="B883" s="91"/>
      <c r="C883" s="91"/>
      <c r="D883" s="91"/>
      <c r="E883" s="91"/>
      <c r="F883" s="91"/>
      <c r="G883" s="91"/>
      <c r="H883" s="91"/>
      <c r="I883" s="91"/>
    </row>
    <row r="884" spans="2:9">
      <c r="B884" s="91"/>
      <c r="C884" s="91"/>
      <c r="D884" s="91"/>
      <c r="E884" s="91"/>
      <c r="F884" s="91"/>
      <c r="G884" s="91"/>
      <c r="H884" s="91"/>
      <c r="I884" s="91"/>
    </row>
    <row r="885" spans="2:9">
      <c r="B885" s="91"/>
      <c r="C885" s="91"/>
      <c r="D885" s="91"/>
      <c r="E885" s="91"/>
      <c r="F885" s="91"/>
      <c r="G885" s="91"/>
      <c r="H885" s="91"/>
      <c r="I885" s="91"/>
    </row>
    <row r="886" spans="2:9">
      <c r="B886" s="91"/>
      <c r="C886" s="91"/>
      <c r="D886" s="91"/>
      <c r="E886" s="91"/>
      <c r="F886" s="91"/>
      <c r="G886" s="91"/>
      <c r="H886" s="91"/>
      <c r="I886" s="91"/>
    </row>
    <row r="887" spans="2:9">
      <c r="B887" s="91"/>
      <c r="C887" s="91"/>
      <c r="D887" s="91"/>
      <c r="E887" s="91"/>
      <c r="F887" s="91"/>
      <c r="G887" s="91"/>
      <c r="H887" s="91"/>
      <c r="I887" s="91"/>
    </row>
    <row r="888" spans="2:9">
      <c r="B888" s="91"/>
      <c r="C888" s="91"/>
      <c r="D888" s="91"/>
      <c r="E888" s="91"/>
      <c r="F888" s="91"/>
      <c r="G888" s="91"/>
      <c r="H888" s="91"/>
      <c r="I888" s="91"/>
    </row>
    <row r="889" spans="2:9">
      <c r="B889" s="91"/>
      <c r="C889" s="91"/>
      <c r="D889" s="91"/>
      <c r="E889" s="91"/>
      <c r="F889" s="91"/>
      <c r="G889" s="91"/>
      <c r="H889" s="91"/>
      <c r="I889" s="91"/>
    </row>
    <row r="890" spans="2:9">
      <c r="B890" s="91"/>
      <c r="C890" s="91"/>
      <c r="D890" s="91"/>
      <c r="E890" s="91"/>
      <c r="F890" s="91"/>
      <c r="G890" s="91"/>
      <c r="H890" s="91"/>
      <c r="I890" s="91"/>
    </row>
    <row r="891" spans="2:9">
      <c r="B891" s="91"/>
      <c r="C891" s="91"/>
      <c r="D891" s="91"/>
      <c r="E891" s="91"/>
      <c r="F891" s="91"/>
      <c r="G891" s="91"/>
      <c r="H891" s="91"/>
      <c r="I891" s="91"/>
    </row>
    <row r="892" spans="2:9">
      <c r="B892" s="91"/>
      <c r="C892" s="91"/>
      <c r="D892" s="91"/>
      <c r="E892" s="91"/>
      <c r="F892" s="91"/>
      <c r="G892" s="91"/>
      <c r="H892" s="91"/>
      <c r="I892" s="91"/>
    </row>
    <row r="893" spans="2:9">
      <c r="B893" s="91"/>
      <c r="C893" s="91"/>
      <c r="D893" s="91"/>
      <c r="E893" s="91"/>
      <c r="F893" s="91"/>
      <c r="G893" s="91"/>
      <c r="H893" s="91"/>
      <c r="I893" s="91"/>
    </row>
    <row r="894" spans="2:9">
      <c r="B894" s="91"/>
      <c r="C894" s="91"/>
      <c r="D894" s="91"/>
      <c r="E894" s="91"/>
      <c r="F894" s="91"/>
      <c r="G894" s="91"/>
      <c r="H894" s="91"/>
      <c r="I894" s="91"/>
    </row>
    <row r="895" spans="2:9">
      <c r="B895" s="91"/>
      <c r="C895" s="91"/>
      <c r="D895" s="91"/>
      <c r="E895" s="91"/>
      <c r="F895" s="91"/>
      <c r="G895" s="91"/>
      <c r="H895" s="91"/>
      <c r="I895" s="91"/>
    </row>
    <row r="896" spans="2:9">
      <c r="B896" s="91"/>
      <c r="C896" s="91"/>
      <c r="D896" s="91"/>
      <c r="E896" s="91"/>
      <c r="F896" s="91"/>
      <c r="G896" s="91"/>
      <c r="H896" s="91"/>
      <c r="I896" s="91"/>
    </row>
    <row r="897" spans="2:9">
      <c r="B897" s="91"/>
      <c r="C897" s="91"/>
      <c r="D897" s="91"/>
      <c r="E897" s="91"/>
      <c r="F897" s="91"/>
      <c r="G897" s="91"/>
      <c r="H897" s="91"/>
      <c r="I897" s="91"/>
    </row>
    <row r="898" spans="2:9">
      <c r="B898" s="91"/>
      <c r="C898" s="91"/>
      <c r="D898" s="91"/>
      <c r="E898" s="91"/>
      <c r="F898" s="91"/>
      <c r="G898" s="91"/>
      <c r="H898" s="91"/>
      <c r="I898" s="91"/>
    </row>
    <row r="899" spans="2:9">
      <c r="B899" s="91"/>
      <c r="C899" s="91"/>
      <c r="D899" s="91"/>
      <c r="E899" s="91"/>
      <c r="F899" s="91"/>
      <c r="G899" s="91"/>
      <c r="H899" s="91"/>
      <c r="I899" s="91"/>
    </row>
    <row r="900" spans="2:9">
      <c r="B900" s="91"/>
      <c r="C900" s="91"/>
      <c r="D900" s="91"/>
      <c r="E900" s="91"/>
      <c r="F900" s="91"/>
      <c r="G900" s="91"/>
      <c r="H900" s="91"/>
      <c r="I900" s="91"/>
    </row>
    <row r="901" spans="2:9">
      <c r="B901" s="91"/>
      <c r="C901" s="91"/>
      <c r="D901" s="91"/>
      <c r="E901" s="91"/>
      <c r="F901" s="91"/>
      <c r="G901" s="91"/>
      <c r="H901" s="91"/>
      <c r="I901" s="91"/>
    </row>
    <row r="902" spans="2:9">
      <c r="B902" s="91"/>
      <c r="C902" s="91"/>
      <c r="D902" s="91"/>
      <c r="E902" s="91"/>
      <c r="F902" s="91"/>
      <c r="G902" s="91"/>
      <c r="H902" s="91"/>
      <c r="I902" s="91"/>
    </row>
    <row r="903" spans="2:9">
      <c r="B903" s="91"/>
      <c r="C903" s="91"/>
      <c r="D903" s="91"/>
      <c r="E903" s="91"/>
      <c r="F903" s="91"/>
      <c r="G903" s="91"/>
      <c r="H903" s="91"/>
      <c r="I903" s="91"/>
    </row>
    <row r="904" spans="2:9">
      <c r="B904" s="91"/>
      <c r="C904" s="91"/>
      <c r="D904" s="91"/>
      <c r="E904" s="91"/>
      <c r="F904" s="91"/>
      <c r="G904" s="91"/>
      <c r="H904" s="91"/>
      <c r="I904" s="91"/>
    </row>
    <row r="905" spans="2:9">
      <c r="B905" s="91"/>
      <c r="C905" s="91"/>
      <c r="D905" s="91"/>
      <c r="E905" s="91"/>
      <c r="F905" s="91"/>
      <c r="G905" s="91"/>
      <c r="H905" s="91"/>
      <c r="I905" s="91"/>
    </row>
    <row r="906" spans="2:9">
      <c r="B906" s="91"/>
      <c r="C906" s="91"/>
      <c r="D906" s="91"/>
      <c r="E906" s="91"/>
      <c r="F906" s="91"/>
      <c r="G906" s="91"/>
      <c r="H906" s="91"/>
      <c r="I906" s="91"/>
    </row>
    <row r="907" spans="2:9">
      <c r="B907" s="91"/>
      <c r="C907" s="91"/>
      <c r="D907" s="91"/>
      <c r="E907" s="91"/>
      <c r="F907" s="91"/>
      <c r="G907" s="91"/>
      <c r="H907" s="91"/>
      <c r="I907" s="91"/>
    </row>
    <row r="908" spans="2:9">
      <c r="B908" s="91"/>
      <c r="C908" s="91"/>
      <c r="D908" s="91"/>
      <c r="E908" s="91"/>
      <c r="F908" s="91"/>
      <c r="G908" s="91"/>
      <c r="H908" s="91"/>
      <c r="I908" s="91"/>
    </row>
    <row r="909" spans="2:9">
      <c r="B909" s="91"/>
      <c r="C909" s="91"/>
      <c r="D909" s="91"/>
      <c r="E909" s="91"/>
      <c r="F909" s="91"/>
      <c r="G909" s="91"/>
      <c r="H909" s="91"/>
      <c r="I909" s="91"/>
    </row>
    <row r="910" spans="2:9">
      <c r="B910" s="91"/>
      <c r="C910" s="91"/>
      <c r="D910" s="91"/>
      <c r="E910" s="91"/>
      <c r="F910" s="91"/>
      <c r="G910" s="91"/>
      <c r="H910" s="91"/>
      <c r="I910" s="91"/>
    </row>
    <row r="911" spans="2:9">
      <c r="B911" s="91"/>
      <c r="C911" s="91"/>
      <c r="D911" s="91"/>
      <c r="E911" s="91"/>
      <c r="F911" s="91"/>
      <c r="G911" s="91"/>
      <c r="H911" s="91"/>
      <c r="I911" s="91"/>
    </row>
    <row r="912" spans="2:9">
      <c r="B912" s="91"/>
      <c r="C912" s="91"/>
      <c r="D912" s="91"/>
      <c r="E912" s="91"/>
      <c r="F912" s="91"/>
      <c r="G912" s="91"/>
      <c r="H912" s="91"/>
      <c r="I912" s="91"/>
    </row>
    <row r="913" spans="2:9">
      <c r="B913" s="91"/>
      <c r="C913" s="91"/>
      <c r="D913" s="91"/>
      <c r="E913" s="91"/>
      <c r="F913" s="91"/>
      <c r="G913" s="91"/>
      <c r="H913" s="91"/>
      <c r="I913" s="91"/>
    </row>
    <row r="914" spans="2:9">
      <c r="B914" s="91"/>
      <c r="C914" s="91"/>
      <c r="D914" s="91"/>
      <c r="E914" s="91"/>
      <c r="F914" s="91"/>
      <c r="G914" s="91"/>
      <c r="H914" s="91"/>
      <c r="I914" s="91"/>
    </row>
    <row r="915" spans="2:9">
      <c r="B915" s="91"/>
      <c r="C915" s="91"/>
      <c r="D915" s="91"/>
      <c r="E915" s="91"/>
      <c r="F915" s="91"/>
      <c r="G915" s="91"/>
      <c r="H915" s="91"/>
      <c r="I915" s="91"/>
    </row>
    <row r="916" spans="2:9">
      <c r="B916" s="91"/>
      <c r="C916" s="91"/>
      <c r="D916" s="91"/>
      <c r="E916" s="91"/>
      <c r="F916" s="91"/>
      <c r="G916" s="91"/>
      <c r="H916" s="91"/>
      <c r="I916" s="91"/>
    </row>
    <row r="917" spans="2:9">
      <c r="B917" s="91"/>
      <c r="C917" s="91"/>
      <c r="D917" s="91"/>
      <c r="E917" s="91"/>
      <c r="F917" s="91"/>
      <c r="G917" s="91"/>
      <c r="H917" s="91"/>
      <c r="I917" s="91"/>
    </row>
    <row r="918" spans="2:9">
      <c r="B918" s="91"/>
      <c r="C918" s="91"/>
      <c r="D918" s="91"/>
      <c r="E918" s="91"/>
      <c r="F918" s="91"/>
      <c r="G918" s="91"/>
      <c r="H918" s="91"/>
      <c r="I918" s="91"/>
    </row>
    <row r="919" spans="2:9">
      <c r="B919" s="91"/>
      <c r="C919" s="91"/>
      <c r="D919" s="91"/>
      <c r="E919" s="91"/>
      <c r="F919" s="91"/>
      <c r="G919" s="91"/>
      <c r="H919" s="91"/>
      <c r="I919" s="91"/>
    </row>
    <row r="920" spans="2:9">
      <c r="B920" s="91"/>
      <c r="C920" s="91"/>
      <c r="D920" s="91"/>
      <c r="E920" s="91"/>
      <c r="F920" s="91"/>
      <c r="G920" s="91"/>
      <c r="H920" s="91"/>
      <c r="I920" s="91"/>
    </row>
    <row r="921" spans="2:9">
      <c r="B921" s="91"/>
      <c r="C921" s="91"/>
      <c r="D921" s="91"/>
      <c r="E921" s="91"/>
      <c r="F921" s="91"/>
      <c r="G921" s="91"/>
      <c r="H921" s="91"/>
      <c r="I921" s="91"/>
    </row>
    <row r="922" spans="2:9">
      <c r="B922" s="91"/>
      <c r="C922" s="91"/>
      <c r="D922" s="91"/>
      <c r="E922" s="91"/>
      <c r="F922" s="91"/>
      <c r="G922" s="91"/>
      <c r="H922" s="91"/>
      <c r="I922" s="91"/>
    </row>
    <row r="923" spans="2:9">
      <c r="B923" s="91"/>
      <c r="C923" s="91"/>
      <c r="D923" s="91"/>
      <c r="E923" s="91"/>
      <c r="F923" s="91"/>
      <c r="G923" s="91"/>
      <c r="H923" s="91"/>
      <c r="I923" s="91"/>
    </row>
    <row r="924" spans="2:9">
      <c r="B924" s="91"/>
      <c r="C924" s="91"/>
      <c r="D924" s="91"/>
      <c r="E924" s="91"/>
      <c r="F924" s="91"/>
      <c r="G924" s="91"/>
      <c r="H924" s="91"/>
      <c r="I924" s="91"/>
    </row>
    <row r="925" spans="2:9">
      <c r="B925" s="91"/>
      <c r="C925" s="91"/>
      <c r="D925" s="91"/>
      <c r="E925" s="91"/>
      <c r="F925" s="91"/>
      <c r="G925" s="91"/>
      <c r="H925" s="91"/>
      <c r="I925" s="91"/>
    </row>
    <row r="926" spans="2:9">
      <c r="B926" s="91"/>
      <c r="C926" s="91"/>
      <c r="D926" s="91"/>
      <c r="E926" s="91"/>
      <c r="F926" s="91"/>
      <c r="G926" s="91"/>
      <c r="H926" s="91"/>
      <c r="I926" s="91"/>
    </row>
    <row r="927" spans="2:9">
      <c r="B927" s="91"/>
      <c r="C927" s="91"/>
      <c r="D927" s="91"/>
      <c r="E927" s="91"/>
      <c r="F927" s="91"/>
      <c r="G927" s="91"/>
      <c r="H927" s="91"/>
      <c r="I927" s="91"/>
    </row>
    <row r="928" spans="2:9">
      <c r="B928" s="91"/>
      <c r="C928" s="91"/>
      <c r="D928" s="91"/>
      <c r="E928" s="91"/>
      <c r="F928" s="91"/>
      <c r="G928" s="91"/>
      <c r="H928" s="91"/>
      <c r="I928" s="91"/>
    </row>
    <row r="929" spans="2:9">
      <c r="B929" s="91"/>
      <c r="C929" s="91"/>
      <c r="D929" s="91"/>
      <c r="E929" s="91"/>
      <c r="F929" s="91"/>
      <c r="G929" s="91"/>
      <c r="H929" s="91"/>
      <c r="I929" s="91"/>
    </row>
    <row r="930" spans="2:9">
      <c r="B930" s="91"/>
      <c r="C930" s="91"/>
      <c r="D930" s="91"/>
      <c r="E930" s="91"/>
      <c r="F930" s="91"/>
      <c r="G930" s="91"/>
      <c r="H930" s="91"/>
      <c r="I930" s="91"/>
    </row>
    <row r="931" spans="2:9">
      <c r="B931" s="91"/>
      <c r="C931" s="91"/>
      <c r="D931" s="91"/>
      <c r="E931" s="91"/>
      <c r="F931" s="91"/>
      <c r="G931" s="91"/>
      <c r="H931" s="91"/>
      <c r="I931" s="91"/>
    </row>
    <row r="932" spans="2:9">
      <c r="B932" s="91"/>
      <c r="C932" s="91"/>
      <c r="D932" s="91"/>
      <c r="E932" s="91"/>
      <c r="F932" s="91"/>
      <c r="G932" s="91"/>
      <c r="H932" s="91"/>
      <c r="I932" s="91"/>
    </row>
    <row r="933" spans="2:9">
      <c r="B933" s="91"/>
      <c r="C933" s="91"/>
      <c r="D933" s="91"/>
      <c r="E933" s="91"/>
      <c r="F933" s="91"/>
      <c r="G933" s="91"/>
      <c r="H933" s="91"/>
      <c r="I933" s="91"/>
    </row>
    <row r="934" spans="2:9">
      <c r="B934" s="91"/>
      <c r="C934" s="91"/>
      <c r="D934" s="91"/>
      <c r="E934" s="91"/>
      <c r="F934" s="91"/>
      <c r="G934" s="91"/>
      <c r="H934" s="91"/>
      <c r="I934" s="91"/>
    </row>
    <row r="935" spans="2:9">
      <c r="B935" s="91"/>
      <c r="C935" s="91"/>
      <c r="D935" s="91"/>
      <c r="E935" s="91"/>
      <c r="F935" s="91"/>
      <c r="G935" s="91"/>
      <c r="H935" s="91"/>
      <c r="I935" s="91"/>
    </row>
    <row r="936" spans="2:9">
      <c r="B936" s="91"/>
      <c r="C936" s="91"/>
      <c r="D936" s="91"/>
      <c r="E936" s="91"/>
      <c r="F936" s="91"/>
      <c r="G936" s="91"/>
      <c r="H936" s="91"/>
      <c r="I936" s="91"/>
    </row>
    <row r="937" spans="2:9">
      <c r="B937" s="91"/>
      <c r="C937" s="91"/>
      <c r="D937" s="91"/>
      <c r="E937" s="91"/>
      <c r="F937" s="91"/>
      <c r="G937" s="91"/>
      <c r="H937" s="91"/>
      <c r="I937" s="91"/>
    </row>
    <row r="938" spans="2:9">
      <c r="B938" s="91"/>
      <c r="C938" s="91"/>
      <c r="D938" s="91"/>
      <c r="E938" s="91"/>
      <c r="F938" s="91"/>
      <c r="G938" s="91"/>
      <c r="H938" s="91"/>
      <c r="I938" s="91"/>
    </row>
    <row r="939" spans="2:9">
      <c r="B939" s="91"/>
      <c r="C939" s="91"/>
      <c r="D939" s="91"/>
      <c r="E939" s="91"/>
      <c r="F939" s="91"/>
      <c r="G939" s="91"/>
      <c r="H939" s="91"/>
      <c r="I939" s="91"/>
    </row>
    <row r="940" spans="2:9">
      <c r="B940" s="91"/>
      <c r="C940" s="91"/>
      <c r="D940" s="91"/>
      <c r="E940" s="91"/>
      <c r="F940" s="91"/>
      <c r="G940" s="91"/>
      <c r="H940" s="91"/>
      <c r="I940" s="91"/>
    </row>
    <row r="941" spans="2:9">
      <c r="B941" s="91"/>
      <c r="C941" s="91"/>
      <c r="D941" s="91"/>
      <c r="E941" s="91"/>
      <c r="F941" s="91"/>
      <c r="G941" s="91"/>
      <c r="H941" s="91"/>
      <c r="I941" s="91"/>
    </row>
    <row r="942" spans="2:9">
      <c r="B942" s="91"/>
      <c r="C942" s="91"/>
      <c r="D942" s="91"/>
      <c r="E942" s="91"/>
      <c r="F942" s="91"/>
      <c r="G942" s="91"/>
      <c r="H942" s="91"/>
      <c r="I942" s="91"/>
    </row>
    <row r="943" spans="2:9">
      <c r="B943" s="91"/>
      <c r="C943" s="91"/>
      <c r="D943" s="91"/>
      <c r="E943" s="91"/>
      <c r="F943" s="91"/>
      <c r="G943" s="91"/>
      <c r="H943" s="91"/>
      <c r="I943" s="91"/>
    </row>
    <row r="944" spans="2:9">
      <c r="B944" s="91"/>
      <c r="C944" s="91"/>
      <c r="D944" s="91"/>
      <c r="E944" s="91"/>
      <c r="F944" s="91"/>
      <c r="G944" s="91"/>
      <c r="H944" s="91"/>
      <c r="I944" s="91"/>
    </row>
    <row r="945" spans="2:9">
      <c r="B945" s="91"/>
      <c r="C945" s="91"/>
      <c r="D945" s="91"/>
      <c r="E945" s="91"/>
      <c r="F945" s="91"/>
      <c r="G945" s="91"/>
      <c r="H945" s="91"/>
      <c r="I945" s="91"/>
    </row>
    <row r="946" spans="2:9">
      <c r="B946" s="91"/>
      <c r="C946" s="91"/>
      <c r="D946" s="91"/>
      <c r="E946" s="91"/>
      <c r="F946" s="91"/>
      <c r="G946" s="91"/>
      <c r="H946" s="91"/>
      <c r="I946" s="91"/>
    </row>
    <row r="947" spans="2:9">
      <c r="B947" s="91"/>
      <c r="C947" s="91"/>
      <c r="D947" s="91"/>
      <c r="E947" s="91"/>
      <c r="F947" s="91"/>
      <c r="G947" s="91"/>
      <c r="H947" s="91"/>
      <c r="I947" s="91"/>
    </row>
    <row r="948" spans="2:9">
      <c r="B948" s="91"/>
      <c r="C948" s="91"/>
      <c r="D948" s="91"/>
      <c r="E948" s="91"/>
      <c r="F948" s="91"/>
      <c r="G948" s="91"/>
      <c r="H948" s="91"/>
      <c r="I948" s="91"/>
    </row>
    <row r="949" spans="2:9">
      <c r="B949" s="91"/>
      <c r="C949" s="91"/>
      <c r="D949" s="91"/>
      <c r="E949" s="91"/>
      <c r="F949" s="91"/>
      <c r="G949" s="91"/>
      <c r="H949" s="91"/>
      <c r="I949" s="91"/>
    </row>
    <row r="950" spans="2:9">
      <c r="B950" s="91"/>
      <c r="C950" s="91"/>
      <c r="D950" s="91"/>
      <c r="E950" s="91"/>
      <c r="F950" s="91"/>
      <c r="G950" s="91"/>
      <c r="H950" s="91"/>
      <c r="I950" s="91"/>
    </row>
    <row r="951" spans="2:9">
      <c r="B951" s="91"/>
      <c r="C951" s="91"/>
      <c r="D951" s="91"/>
      <c r="E951" s="91"/>
      <c r="F951" s="91"/>
      <c r="G951" s="91"/>
      <c r="H951" s="91"/>
      <c r="I951" s="91"/>
    </row>
    <row r="952" spans="2:9">
      <c r="B952" s="91"/>
      <c r="C952" s="91"/>
      <c r="D952" s="91"/>
      <c r="E952" s="91"/>
      <c r="F952" s="91"/>
      <c r="G952" s="91"/>
      <c r="H952" s="91"/>
      <c r="I952" s="91"/>
    </row>
    <row r="953" spans="2:9">
      <c r="B953" s="91"/>
      <c r="C953" s="91"/>
      <c r="D953" s="91"/>
      <c r="E953" s="91"/>
      <c r="F953" s="91"/>
      <c r="G953" s="91"/>
      <c r="H953" s="91"/>
      <c r="I953" s="91"/>
    </row>
    <row r="954" spans="2:9">
      <c r="B954" s="91"/>
      <c r="C954" s="91"/>
      <c r="D954" s="91"/>
      <c r="E954" s="91"/>
      <c r="F954" s="91"/>
      <c r="G954" s="91"/>
      <c r="H954" s="91"/>
      <c r="I954" s="91"/>
    </row>
    <row r="955" spans="2:9">
      <c r="B955" s="91"/>
      <c r="C955" s="91"/>
      <c r="D955" s="91"/>
      <c r="E955" s="91"/>
      <c r="F955" s="91"/>
      <c r="G955" s="91"/>
      <c r="H955" s="91"/>
      <c r="I955" s="91"/>
    </row>
    <row r="956" spans="2:9">
      <c r="B956" s="91"/>
      <c r="C956" s="91"/>
      <c r="D956" s="91"/>
      <c r="E956" s="91"/>
      <c r="F956" s="91"/>
      <c r="G956" s="91"/>
      <c r="H956" s="91"/>
      <c r="I956" s="91"/>
    </row>
    <row r="957" spans="2:9">
      <c r="B957" s="91"/>
      <c r="C957" s="91"/>
      <c r="D957" s="91"/>
      <c r="E957" s="91"/>
      <c r="F957" s="91"/>
      <c r="G957" s="91"/>
      <c r="H957" s="91"/>
      <c r="I957" s="91"/>
    </row>
    <row r="958" spans="2:9">
      <c r="B958" s="91"/>
      <c r="C958" s="91"/>
      <c r="D958" s="91"/>
      <c r="E958" s="91"/>
      <c r="F958" s="91"/>
      <c r="G958" s="91"/>
      <c r="H958" s="91"/>
      <c r="I958" s="91"/>
    </row>
    <row r="959" spans="2:9">
      <c r="B959" s="91"/>
      <c r="C959" s="91"/>
      <c r="D959" s="91"/>
      <c r="E959" s="91"/>
      <c r="F959" s="91"/>
      <c r="G959" s="91"/>
      <c r="H959" s="91"/>
      <c r="I959" s="91"/>
    </row>
    <row r="960" spans="2:9">
      <c r="B960" s="91"/>
      <c r="C960" s="91"/>
      <c r="D960" s="91"/>
      <c r="E960" s="91"/>
      <c r="F960" s="91"/>
      <c r="G960" s="91"/>
      <c r="H960" s="91"/>
      <c r="I960" s="91"/>
    </row>
    <row r="961" spans="2:9">
      <c r="B961" s="91"/>
      <c r="C961" s="91"/>
      <c r="D961" s="91"/>
      <c r="E961" s="91"/>
      <c r="F961" s="91"/>
      <c r="G961" s="91"/>
      <c r="H961" s="91"/>
      <c r="I961" s="91"/>
    </row>
    <row r="962" spans="2:9">
      <c r="B962" s="91"/>
      <c r="C962" s="91"/>
      <c r="D962" s="91"/>
      <c r="E962" s="91"/>
      <c r="F962" s="91"/>
      <c r="G962" s="91"/>
      <c r="H962" s="91"/>
      <c r="I962" s="91"/>
    </row>
    <row r="963" spans="2:9">
      <c r="B963" s="91"/>
      <c r="C963" s="91"/>
      <c r="D963" s="91"/>
      <c r="E963" s="91"/>
      <c r="F963" s="91"/>
      <c r="G963" s="91"/>
      <c r="H963" s="91"/>
      <c r="I963" s="91"/>
    </row>
    <row r="964" spans="2:9">
      <c r="B964" s="91"/>
      <c r="C964" s="91"/>
      <c r="D964" s="91"/>
      <c r="E964" s="91"/>
      <c r="F964" s="91"/>
      <c r="G964" s="91"/>
      <c r="H964" s="91"/>
      <c r="I964" s="91"/>
    </row>
    <row r="965" spans="2:9">
      <c r="B965" s="91"/>
      <c r="C965" s="91"/>
      <c r="D965" s="91"/>
      <c r="E965" s="91"/>
      <c r="F965" s="91"/>
      <c r="G965" s="91"/>
      <c r="H965" s="91"/>
      <c r="I965" s="91"/>
    </row>
    <row r="966" spans="2:9">
      <c r="B966" s="91"/>
      <c r="C966" s="91"/>
      <c r="D966" s="91"/>
      <c r="E966" s="91"/>
      <c r="F966" s="91"/>
      <c r="G966" s="91"/>
      <c r="H966" s="91"/>
      <c r="I966" s="91"/>
    </row>
    <row r="967" spans="2:9">
      <c r="B967" s="91"/>
      <c r="C967" s="91"/>
      <c r="D967" s="91"/>
      <c r="E967" s="91"/>
      <c r="F967" s="91"/>
      <c r="G967" s="91"/>
      <c r="H967" s="91"/>
      <c r="I967" s="91"/>
    </row>
    <row r="968" spans="2:9">
      <c r="B968" s="91"/>
      <c r="C968" s="91"/>
      <c r="D968" s="91"/>
      <c r="E968" s="91"/>
      <c r="F968" s="91"/>
      <c r="G968" s="91"/>
      <c r="H968" s="91"/>
      <c r="I968" s="91"/>
    </row>
    <row r="969" spans="2:9">
      <c r="B969" s="91"/>
      <c r="C969" s="91"/>
      <c r="D969" s="91"/>
      <c r="E969" s="91"/>
      <c r="F969" s="91"/>
      <c r="G969" s="91"/>
      <c r="H969" s="91"/>
      <c r="I969" s="91"/>
    </row>
    <row r="970" spans="2:9">
      <c r="B970" s="91"/>
      <c r="C970" s="91"/>
      <c r="D970" s="91"/>
      <c r="E970" s="91"/>
      <c r="F970" s="91"/>
      <c r="G970" s="91"/>
      <c r="H970" s="91"/>
      <c r="I970" s="91"/>
    </row>
    <row r="971" spans="2:9">
      <c r="B971" s="91"/>
      <c r="C971" s="91"/>
      <c r="D971" s="91"/>
      <c r="E971" s="91"/>
      <c r="F971" s="91"/>
      <c r="G971" s="91"/>
      <c r="H971" s="91"/>
      <c r="I971" s="91"/>
    </row>
    <row r="972" spans="2:9">
      <c r="B972" s="91"/>
      <c r="C972" s="91"/>
      <c r="D972" s="91"/>
      <c r="E972" s="91"/>
      <c r="F972" s="91"/>
      <c r="G972" s="91"/>
      <c r="H972" s="91"/>
      <c r="I972" s="91"/>
    </row>
    <row r="973" spans="2:9">
      <c r="B973" s="91"/>
      <c r="C973" s="91"/>
      <c r="D973" s="91"/>
      <c r="E973" s="91"/>
      <c r="F973" s="91"/>
      <c r="G973" s="91"/>
      <c r="H973" s="91"/>
      <c r="I973" s="91"/>
    </row>
    <row r="974" spans="2:9">
      <c r="B974" s="91"/>
      <c r="C974" s="91"/>
      <c r="D974" s="91"/>
      <c r="E974" s="91"/>
      <c r="F974" s="91"/>
      <c r="G974" s="91"/>
      <c r="H974" s="91"/>
      <c r="I974" s="91"/>
    </row>
    <row r="975" spans="2:9">
      <c r="B975" s="91"/>
      <c r="C975" s="91"/>
      <c r="D975" s="91"/>
      <c r="E975" s="91"/>
      <c r="F975" s="91"/>
      <c r="G975" s="91"/>
      <c r="H975" s="91"/>
      <c r="I975" s="91"/>
    </row>
    <row r="976" spans="2:9">
      <c r="B976" s="91"/>
      <c r="C976" s="91"/>
      <c r="D976" s="91"/>
      <c r="E976" s="91"/>
      <c r="F976" s="91"/>
      <c r="G976" s="91"/>
      <c r="H976" s="91"/>
      <c r="I976" s="91"/>
    </row>
    <row r="977" spans="2:9">
      <c r="B977" s="91"/>
      <c r="C977" s="91"/>
      <c r="D977" s="91"/>
      <c r="E977" s="91"/>
      <c r="F977" s="91"/>
      <c r="G977" s="91"/>
      <c r="H977" s="91"/>
      <c r="I977" s="91"/>
    </row>
    <row r="978" spans="2:9">
      <c r="B978" s="91"/>
      <c r="C978" s="91"/>
      <c r="D978" s="91"/>
      <c r="E978" s="91"/>
      <c r="F978" s="91"/>
      <c r="G978" s="91"/>
      <c r="H978" s="91"/>
      <c r="I978" s="91"/>
    </row>
    <row r="979" spans="2:9">
      <c r="B979" s="91"/>
      <c r="C979" s="91"/>
      <c r="D979" s="91"/>
      <c r="E979" s="91"/>
      <c r="F979" s="91"/>
      <c r="G979" s="91"/>
      <c r="H979" s="91"/>
      <c r="I979" s="91"/>
    </row>
    <row r="980" spans="2:9">
      <c r="B980" s="91"/>
      <c r="C980" s="91"/>
      <c r="D980" s="91"/>
      <c r="E980" s="91"/>
      <c r="F980" s="91"/>
      <c r="G980" s="91"/>
      <c r="H980" s="91"/>
      <c r="I980" s="91"/>
    </row>
    <row r="981" spans="2:9">
      <c r="B981" s="91"/>
      <c r="C981" s="91"/>
      <c r="D981" s="91"/>
      <c r="E981" s="91"/>
      <c r="F981" s="91"/>
      <c r="G981" s="91"/>
      <c r="H981" s="91"/>
      <c r="I981" s="91"/>
    </row>
    <row r="982" spans="2:9">
      <c r="B982" s="91"/>
      <c r="C982" s="91"/>
      <c r="D982" s="91"/>
      <c r="E982" s="91"/>
      <c r="F982" s="91"/>
      <c r="G982" s="91"/>
      <c r="H982" s="91"/>
      <c r="I982" s="91"/>
    </row>
    <row r="983" spans="2:9">
      <c r="B983" s="91"/>
      <c r="C983" s="91"/>
      <c r="D983" s="91"/>
      <c r="E983" s="91"/>
      <c r="F983" s="91"/>
      <c r="G983" s="91"/>
      <c r="H983" s="91"/>
      <c r="I983" s="91"/>
    </row>
    <row r="984" spans="2:9">
      <c r="B984" s="91"/>
      <c r="C984" s="91"/>
      <c r="D984" s="91"/>
      <c r="E984" s="91"/>
      <c r="F984" s="91"/>
      <c r="G984" s="91"/>
      <c r="H984" s="91"/>
      <c r="I984" s="91"/>
    </row>
    <row r="985" spans="2:9">
      <c r="B985" s="91"/>
      <c r="C985" s="91"/>
      <c r="D985" s="91"/>
      <c r="E985" s="91"/>
      <c r="F985" s="91"/>
      <c r="G985" s="91"/>
      <c r="H985" s="91"/>
      <c r="I985" s="91"/>
    </row>
    <row r="986" spans="2:9">
      <c r="B986" s="91"/>
      <c r="C986" s="91"/>
      <c r="D986" s="91"/>
      <c r="E986" s="91"/>
      <c r="F986" s="91"/>
      <c r="G986" s="91"/>
      <c r="H986" s="91"/>
      <c r="I986" s="91"/>
    </row>
    <row r="987" spans="2:9">
      <c r="B987" s="91"/>
      <c r="C987" s="91"/>
      <c r="D987" s="91"/>
      <c r="E987" s="91"/>
      <c r="F987" s="91"/>
      <c r="G987" s="91"/>
      <c r="H987" s="91"/>
      <c r="I987" s="91"/>
    </row>
    <row r="988" spans="2:9">
      <c r="B988" s="91"/>
      <c r="C988" s="91"/>
      <c r="D988" s="91"/>
      <c r="E988" s="91"/>
      <c r="F988" s="91"/>
      <c r="G988" s="91"/>
      <c r="H988" s="91"/>
      <c r="I988" s="91"/>
    </row>
    <row r="989" spans="2:9">
      <c r="B989" s="91"/>
      <c r="C989" s="91"/>
      <c r="D989" s="91"/>
      <c r="E989" s="91"/>
      <c r="F989" s="91"/>
      <c r="G989" s="91"/>
      <c r="H989" s="91"/>
      <c r="I989" s="91"/>
    </row>
    <row r="990" spans="2:9">
      <c r="B990" s="91"/>
      <c r="C990" s="91"/>
      <c r="D990" s="91"/>
      <c r="E990" s="91"/>
      <c r="F990" s="91"/>
      <c r="G990" s="91"/>
      <c r="H990" s="91"/>
      <c r="I990" s="91"/>
    </row>
    <row r="991" spans="2:9">
      <c r="B991" s="91"/>
      <c r="C991" s="91"/>
      <c r="D991" s="91"/>
      <c r="E991" s="91"/>
      <c r="F991" s="91"/>
      <c r="G991" s="91"/>
      <c r="H991" s="91"/>
      <c r="I991" s="91"/>
    </row>
    <row r="992" spans="2:9">
      <c r="B992" s="91"/>
      <c r="C992" s="91"/>
      <c r="D992" s="91"/>
      <c r="E992" s="91"/>
      <c r="F992" s="91"/>
      <c r="G992" s="91"/>
      <c r="H992" s="91"/>
      <c r="I992" s="91"/>
    </row>
    <row r="993" spans="2:9">
      <c r="B993" s="91"/>
      <c r="C993" s="91"/>
      <c r="D993" s="91"/>
      <c r="E993" s="91"/>
      <c r="F993" s="91"/>
      <c r="G993" s="91"/>
      <c r="H993" s="91"/>
      <c r="I993" s="91"/>
    </row>
    <row r="994" spans="2:9">
      <c r="B994" s="91"/>
      <c r="C994" s="91"/>
      <c r="D994" s="91"/>
      <c r="E994" s="91"/>
      <c r="F994" s="91"/>
      <c r="G994" s="91"/>
      <c r="H994" s="91"/>
      <c r="I994" s="91"/>
    </row>
    <row r="995" spans="2:9">
      <c r="B995" s="91"/>
      <c r="C995" s="91"/>
      <c r="D995" s="91"/>
      <c r="E995" s="91"/>
      <c r="F995" s="91"/>
      <c r="G995" s="91"/>
      <c r="H995" s="91"/>
      <c r="I995" s="91"/>
    </row>
    <row r="996" spans="2:9">
      <c r="B996" s="91"/>
      <c r="C996" s="91"/>
      <c r="D996" s="91"/>
      <c r="E996" s="91"/>
      <c r="F996" s="91"/>
      <c r="G996" s="91"/>
      <c r="H996" s="91"/>
      <c r="I996" s="91"/>
    </row>
    <row r="997" spans="2:9">
      <c r="B997" s="91"/>
      <c r="C997" s="91"/>
      <c r="D997" s="91"/>
      <c r="E997" s="91"/>
      <c r="F997" s="91"/>
      <c r="G997" s="91"/>
      <c r="H997" s="91"/>
      <c r="I997" s="91"/>
    </row>
    <row r="998" spans="2:9">
      <c r="B998" s="91"/>
      <c r="C998" s="91"/>
      <c r="D998" s="91"/>
      <c r="E998" s="91"/>
      <c r="F998" s="91"/>
      <c r="G998" s="91"/>
      <c r="H998" s="91"/>
      <c r="I998" s="91"/>
    </row>
    <row r="999" spans="2:9">
      <c r="B999" s="91"/>
      <c r="C999" s="91"/>
      <c r="D999" s="91"/>
      <c r="E999" s="91"/>
      <c r="F999" s="91"/>
      <c r="G999" s="91"/>
      <c r="H999" s="91"/>
      <c r="I999" s="91"/>
    </row>
    <row r="1000" spans="2:9">
      <c r="B1000" s="91"/>
      <c r="C1000" s="91"/>
      <c r="D1000" s="91"/>
      <c r="E1000" s="91"/>
      <c r="F1000" s="91"/>
      <c r="G1000" s="91"/>
      <c r="H1000" s="91"/>
      <c r="I1000" s="91"/>
    </row>
    <row r="1001" spans="2:9">
      <c r="B1001" s="91"/>
      <c r="C1001" s="91"/>
      <c r="D1001" s="91"/>
      <c r="E1001" s="91"/>
      <c r="F1001" s="91"/>
      <c r="G1001" s="91"/>
      <c r="H1001" s="91"/>
      <c r="I1001" s="91"/>
    </row>
    <row r="1002" spans="2:9">
      <c r="B1002" s="91"/>
      <c r="C1002" s="91"/>
      <c r="D1002" s="91"/>
      <c r="E1002" s="91"/>
      <c r="F1002" s="91"/>
      <c r="G1002" s="91"/>
      <c r="H1002" s="91"/>
      <c r="I1002" s="91"/>
    </row>
    <row r="1003" spans="2:9">
      <c r="B1003" s="91"/>
      <c r="C1003" s="91"/>
      <c r="D1003" s="91"/>
      <c r="E1003" s="91"/>
      <c r="F1003" s="91"/>
      <c r="G1003" s="91"/>
      <c r="H1003" s="91"/>
      <c r="I1003" s="91"/>
    </row>
    <row r="1004" spans="2:9">
      <c r="B1004" s="91"/>
      <c r="C1004" s="91"/>
      <c r="D1004" s="91"/>
      <c r="E1004" s="91"/>
      <c r="F1004" s="91"/>
      <c r="G1004" s="91"/>
      <c r="H1004" s="91"/>
      <c r="I1004" s="91"/>
    </row>
    <row r="1005" spans="2:9">
      <c r="B1005" s="91"/>
      <c r="C1005" s="91"/>
      <c r="D1005" s="91"/>
      <c r="E1005" s="91"/>
      <c r="F1005" s="91"/>
      <c r="G1005" s="91"/>
      <c r="H1005" s="91"/>
      <c r="I1005" s="91"/>
    </row>
    <row r="1006" spans="2:9">
      <c r="B1006" s="91"/>
      <c r="C1006" s="91"/>
      <c r="D1006" s="91"/>
      <c r="E1006" s="91"/>
      <c r="F1006" s="91"/>
      <c r="G1006" s="91"/>
      <c r="H1006" s="91"/>
      <c r="I1006" s="91"/>
    </row>
    <row r="1007" spans="2:9">
      <c r="B1007" s="91"/>
      <c r="C1007" s="91"/>
      <c r="D1007" s="91"/>
      <c r="E1007" s="91"/>
      <c r="F1007" s="91"/>
      <c r="G1007" s="91"/>
      <c r="H1007" s="91"/>
      <c r="I1007" s="91"/>
    </row>
    <row r="1008" spans="2:9">
      <c r="B1008" s="91"/>
      <c r="C1008" s="91"/>
      <c r="D1008" s="91"/>
      <c r="E1008" s="91"/>
      <c r="F1008" s="91"/>
      <c r="G1008" s="91"/>
      <c r="H1008" s="91"/>
      <c r="I1008" s="91"/>
    </row>
    <row r="1009" spans="2:9">
      <c r="B1009" s="91"/>
      <c r="C1009" s="91"/>
      <c r="D1009" s="91"/>
      <c r="E1009" s="91"/>
      <c r="F1009" s="91"/>
      <c r="G1009" s="91"/>
      <c r="H1009" s="91"/>
      <c r="I1009" s="91"/>
    </row>
    <row r="1010" spans="2:9">
      <c r="B1010" s="91"/>
      <c r="C1010" s="91"/>
      <c r="D1010" s="91"/>
      <c r="E1010" s="91"/>
      <c r="F1010" s="91"/>
      <c r="G1010" s="91"/>
      <c r="H1010" s="91"/>
      <c r="I1010" s="91"/>
    </row>
    <row r="1011" spans="2:9">
      <c r="B1011" s="91"/>
      <c r="C1011" s="91"/>
      <c r="D1011" s="91"/>
      <c r="E1011" s="91"/>
      <c r="F1011" s="91"/>
      <c r="G1011" s="91"/>
      <c r="H1011" s="91"/>
      <c r="I1011" s="91"/>
    </row>
    <row r="1012" spans="2:9">
      <c r="B1012" s="91"/>
      <c r="C1012" s="91"/>
      <c r="D1012" s="91"/>
      <c r="E1012" s="91"/>
      <c r="F1012" s="91"/>
      <c r="G1012" s="91"/>
      <c r="H1012" s="91"/>
      <c r="I1012" s="91"/>
    </row>
    <row r="1013" spans="2:9">
      <c r="B1013" s="91"/>
      <c r="C1013" s="91"/>
      <c r="D1013" s="91"/>
      <c r="E1013" s="91"/>
      <c r="F1013" s="91"/>
      <c r="G1013" s="91"/>
      <c r="H1013" s="91"/>
      <c r="I1013" s="91"/>
    </row>
    <row r="1014" spans="2:9">
      <c r="B1014" s="91"/>
      <c r="C1014" s="91"/>
      <c r="D1014" s="91"/>
      <c r="E1014" s="91"/>
      <c r="F1014" s="91"/>
      <c r="G1014" s="91"/>
      <c r="H1014" s="91"/>
      <c r="I1014" s="91"/>
    </row>
    <row r="1015" spans="2:9">
      <c r="B1015" s="91"/>
      <c r="C1015" s="91"/>
      <c r="D1015" s="91"/>
      <c r="E1015" s="91"/>
      <c r="F1015" s="91"/>
      <c r="G1015" s="91"/>
      <c r="H1015" s="91"/>
      <c r="I1015" s="91"/>
    </row>
    <row r="1016" spans="2:9">
      <c r="B1016" s="91"/>
      <c r="C1016" s="91"/>
      <c r="D1016" s="91"/>
      <c r="E1016" s="91"/>
      <c r="F1016" s="91"/>
      <c r="G1016" s="91"/>
      <c r="H1016" s="91"/>
      <c r="I1016" s="91"/>
    </row>
    <row r="1017" spans="2:9">
      <c r="B1017" s="91"/>
      <c r="C1017" s="91"/>
      <c r="D1017" s="91"/>
      <c r="E1017" s="91"/>
      <c r="F1017" s="91"/>
      <c r="G1017" s="91"/>
      <c r="H1017" s="91"/>
      <c r="I1017" s="91"/>
    </row>
    <row r="1018" spans="2:9">
      <c r="B1018" s="91"/>
      <c r="C1018" s="91"/>
      <c r="D1018" s="91"/>
      <c r="E1018" s="91"/>
      <c r="F1018" s="91"/>
      <c r="G1018" s="91"/>
      <c r="H1018" s="91"/>
      <c r="I1018" s="91"/>
    </row>
    <row r="1019" spans="2:9">
      <c r="B1019" s="91"/>
      <c r="C1019" s="91"/>
      <c r="D1019" s="91"/>
      <c r="E1019" s="91"/>
      <c r="F1019" s="91"/>
      <c r="G1019" s="91"/>
      <c r="H1019" s="91"/>
      <c r="I1019" s="91"/>
    </row>
    <row r="1020" spans="2:9">
      <c r="B1020" s="91"/>
      <c r="C1020" s="91"/>
      <c r="D1020" s="91"/>
      <c r="E1020" s="91"/>
      <c r="F1020" s="91"/>
      <c r="G1020" s="91"/>
      <c r="H1020" s="91"/>
      <c r="I1020" s="91"/>
    </row>
    <row r="1021" spans="2:9">
      <c r="B1021" s="91"/>
      <c r="C1021" s="91"/>
      <c r="D1021" s="91"/>
      <c r="E1021" s="91"/>
      <c r="F1021" s="91"/>
      <c r="G1021" s="91"/>
      <c r="H1021" s="91"/>
      <c r="I1021" s="91"/>
    </row>
    <row r="1022" spans="2:9">
      <c r="B1022" s="91"/>
      <c r="C1022" s="91"/>
      <c r="D1022" s="91"/>
      <c r="E1022" s="91"/>
      <c r="F1022" s="91"/>
      <c r="G1022" s="91"/>
      <c r="H1022" s="91"/>
      <c r="I1022" s="91"/>
    </row>
    <row r="1023" spans="2:9">
      <c r="B1023" s="91"/>
      <c r="C1023" s="91"/>
      <c r="D1023" s="91"/>
      <c r="E1023" s="91"/>
      <c r="F1023" s="91"/>
      <c r="G1023" s="91"/>
      <c r="H1023" s="91"/>
      <c r="I1023" s="91"/>
    </row>
    <row r="1024" spans="2:9">
      <c r="B1024" s="91"/>
      <c r="C1024" s="91"/>
      <c r="D1024" s="91"/>
      <c r="E1024" s="91"/>
      <c r="F1024" s="91"/>
      <c r="G1024" s="91"/>
      <c r="H1024" s="91"/>
      <c r="I1024" s="91"/>
    </row>
    <row r="1025" spans="2:9">
      <c r="B1025" s="91"/>
      <c r="C1025" s="91"/>
      <c r="D1025" s="91"/>
      <c r="E1025" s="91"/>
      <c r="F1025" s="91"/>
      <c r="G1025" s="91"/>
      <c r="H1025" s="91"/>
      <c r="I1025" s="91"/>
    </row>
    <row r="1026" spans="2:9">
      <c r="B1026" s="91"/>
      <c r="C1026" s="91"/>
      <c r="D1026" s="91"/>
      <c r="E1026" s="91"/>
      <c r="F1026" s="91"/>
      <c r="G1026" s="91"/>
      <c r="H1026" s="91"/>
      <c r="I1026" s="91"/>
    </row>
    <row r="1027" spans="2:9">
      <c r="B1027" s="91"/>
      <c r="C1027" s="91"/>
      <c r="D1027" s="91"/>
      <c r="E1027" s="91"/>
      <c r="F1027" s="91"/>
      <c r="G1027" s="91"/>
      <c r="H1027" s="91"/>
      <c r="I1027" s="91"/>
    </row>
    <row r="1028" spans="2:9">
      <c r="B1028" s="91"/>
      <c r="C1028" s="91"/>
      <c r="D1028" s="91"/>
      <c r="E1028" s="91"/>
      <c r="F1028" s="91"/>
      <c r="G1028" s="91"/>
      <c r="H1028" s="91"/>
      <c r="I1028" s="91"/>
    </row>
    <row r="1029" spans="2:9">
      <c r="B1029" s="91"/>
      <c r="C1029" s="91"/>
      <c r="D1029" s="91"/>
      <c r="E1029" s="91"/>
      <c r="F1029" s="91"/>
      <c r="G1029" s="91"/>
      <c r="H1029" s="91"/>
      <c r="I1029" s="91"/>
    </row>
    <row r="1030" spans="2:9">
      <c r="B1030" s="91"/>
      <c r="C1030" s="91"/>
      <c r="D1030" s="91"/>
      <c r="E1030" s="91"/>
      <c r="F1030" s="91"/>
      <c r="G1030" s="91"/>
      <c r="H1030" s="91"/>
      <c r="I1030" s="91"/>
    </row>
    <row r="1031" spans="2:9">
      <c r="B1031" s="91"/>
      <c r="C1031" s="91"/>
      <c r="D1031" s="91"/>
      <c r="E1031" s="91"/>
      <c r="F1031" s="91"/>
      <c r="G1031" s="91"/>
      <c r="H1031" s="91"/>
      <c r="I1031" s="91"/>
    </row>
    <row r="1032" spans="2:9">
      <c r="B1032" s="91"/>
      <c r="C1032" s="91"/>
      <c r="D1032" s="91"/>
      <c r="E1032" s="91"/>
      <c r="F1032" s="91"/>
      <c r="G1032" s="91"/>
      <c r="H1032" s="91"/>
      <c r="I1032" s="91"/>
    </row>
    <row r="1033" spans="2:9">
      <c r="B1033" s="91"/>
      <c r="C1033" s="91"/>
      <c r="D1033" s="91"/>
      <c r="E1033" s="91"/>
      <c r="F1033" s="91"/>
      <c r="G1033" s="91"/>
      <c r="H1033" s="91"/>
      <c r="I1033" s="91"/>
    </row>
    <row r="1034" spans="2:9">
      <c r="B1034" s="91"/>
      <c r="C1034" s="91"/>
      <c r="D1034" s="91"/>
      <c r="E1034" s="91"/>
      <c r="F1034" s="91"/>
      <c r="G1034" s="91"/>
      <c r="H1034" s="91"/>
      <c r="I1034" s="91"/>
    </row>
    <row r="1035" spans="2:9">
      <c r="B1035" s="91"/>
      <c r="C1035" s="91"/>
      <c r="D1035" s="91"/>
      <c r="E1035" s="91"/>
      <c r="F1035" s="91"/>
      <c r="G1035" s="91"/>
      <c r="H1035" s="91"/>
      <c r="I1035" s="91"/>
    </row>
    <row r="1036" spans="2:9">
      <c r="B1036" s="91"/>
      <c r="C1036" s="91"/>
      <c r="D1036" s="91"/>
      <c r="E1036" s="91"/>
      <c r="F1036" s="91"/>
      <c r="G1036" s="91"/>
      <c r="H1036" s="91"/>
      <c r="I1036" s="91"/>
    </row>
    <row r="1037" spans="2:9">
      <c r="B1037" s="91"/>
      <c r="C1037" s="91"/>
      <c r="D1037" s="91"/>
      <c r="E1037" s="91"/>
      <c r="F1037" s="91"/>
      <c r="G1037" s="91"/>
      <c r="H1037" s="91"/>
      <c r="I1037" s="91"/>
    </row>
    <row r="1038" spans="2:9">
      <c r="B1038" s="91"/>
      <c r="C1038" s="91"/>
      <c r="D1038" s="91"/>
      <c r="E1038" s="91"/>
      <c r="F1038" s="91"/>
      <c r="G1038" s="91"/>
      <c r="H1038" s="91"/>
      <c r="I1038" s="91"/>
    </row>
    <row r="1039" spans="2:9">
      <c r="B1039" s="91"/>
      <c r="C1039" s="91"/>
      <c r="D1039" s="91"/>
      <c r="E1039" s="91"/>
      <c r="F1039" s="91"/>
      <c r="G1039" s="91"/>
      <c r="H1039" s="91"/>
      <c r="I1039" s="91"/>
    </row>
    <row r="1040" spans="2:9">
      <c r="B1040" s="91"/>
      <c r="C1040" s="91"/>
      <c r="D1040" s="91"/>
      <c r="E1040" s="91"/>
      <c r="F1040" s="91"/>
      <c r="G1040" s="91"/>
      <c r="H1040" s="91"/>
      <c r="I1040" s="91"/>
    </row>
    <row r="1041" spans="2:9">
      <c r="B1041" s="91"/>
      <c r="C1041" s="91"/>
      <c r="D1041" s="91"/>
      <c r="E1041" s="91"/>
      <c r="F1041" s="91"/>
      <c r="G1041" s="91"/>
      <c r="H1041" s="91"/>
      <c r="I1041" s="91"/>
    </row>
    <row r="1042" spans="2:9">
      <c r="B1042" s="91"/>
      <c r="C1042" s="91"/>
      <c r="D1042" s="91"/>
      <c r="E1042" s="91"/>
      <c r="F1042" s="91"/>
      <c r="G1042" s="91"/>
      <c r="H1042" s="91"/>
      <c r="I1042" s="91"/>
    </row>
    <row r="1043" spans="2:9">
      <c r="B1043" s="91"/>
      <c r="C1043" s="91"/>
      <c r="D1043" s="91"/>
      <c r="E1043" s="91"/>
      <c r="F1043" s="91"/>
      <c r="G1043" s="91"/>
      <c r="H1043" s="91"/>
      <c r="I1043" s="91"/>
    </row>
    <row r="1044" spans="2:9">
      <c r="B1044" s="91"/>
      <c r="C1044" s="91"/>
      <c r="D1044" s="91"/>
      <c r="E1044" s="91"/>
      <c r="F1044" s="91"/>
      <c r="G1044" s="91"/>
      <c r="H1044" s="91"/>
      <c r="I1044" s="91"/>
    </row>
    <row r="1045" spans="2:9">
      <c r="B1045" s="91"/>
      <c r="C1045" s="91"/>
      <c r="D1045" s="91"/>
      <c r="E1045" s="91"/>
      <c r="F1045" s="91"/>
      <c r="G1045" s="91"/>
      <c r="H1045" s="91"/>
      <c r="I1045" s="91"/>
    </row>
    <row r="1046" spans="2:9">
      <c r="B1046" s="91"/>
      <c r="C1046" s="91"/>
      <c r="D1046" s="91"/>
      <c r="E1046" s="91"/>
      <c r="F1046" s="91"/>
      <c r="G1046" s="91"/>
      <c r="H1046" s="91"/>
      <c r="I1046" s="91"/>
    </row>
    <row r="1047" spans="2:9">
      <c r="B1047" s="91"/>
      <c r="C1047" s="91"/>
      <c r="D1047" s="91"/>
      <c r="E1047" s="91"/>
      <c r="F1047" s="91"/>
      <c r="G1047" s="91"/>
      <c r="H1047" s="91"/>
      <c r="I1047" s="91"/>
    </row>
    <row r="1048" spans="2:9">
      <c r="B1048" s="91"/>
      <c r="C1048" s="91"/>
      <c r="D1048" s="91"/>
      <c r="E1048" s="91"/>
      <c r="F1048" s="91"/>
      <c r="G1048" s="91"/>
      <c r="H1048" s="91"/>
      <c r="I1048" s="91"/>
    </row>
    <row r="1049" spans="2:9">
      <c r="B1049" s="91"/>
      <c r="C1049" s="91"/>
      <c r="D1049" s="91"/>
      <c r="E1049" s="91"/>
      <c r="F1049" s="91"/>
      <c r="G1049" s="91"/>
      <c r="H1049" s="91"/>
      <c r="I1049" s="91"/>
    </row>
    <row r="1050" spans="2:9">
      <c r="B1050" s="91"/>
      <c r="C1050" s="91"/>
      <c r="D1050" s="91"/>
      <c r="E1050" s="91"/>
      <c r="F1050" s="91"/>
      <c r="G1050" s="91"/>
      <c r="H1050" s="91"/>
      <c r="I1050" s="91"/>
    </row>
    <row r="1051" spans="2:9">
      <c r="B1051" s="91"/>
      <c r="C1051" s="91"/>
      <c r="D1051" s="91"/>
      <c r="E1051" s="91"/>
      <c r="F1051" s="91"/>
      <c r="G1051" s="91"/>
      <c r="H1051" s="91"/>
      <c r="I1051" s="91"/>
    </row>
    <row r="1052" spans="2:9">
      <c r="B1052" s="91"/>
      <c r="C1052" s="91"/>
      <c r="D1052" s="91"/>
      <c r="E1052" s="91"/>
      <c r="F1052" s="91"/>
      <c r="G1052" s="91"/>
      <c r="H1052" s="91"/>
      <c r="I1052" s="91"/>
    </row>
    <row r="1053" spans="2:9">
      <c r="B1053" s="91"/>
      <c r="C1053" s="91"/>
      <c r="D1053" s="91"/>
      <c r="E1053" s="91"/>
      <c r="F1053" s="91"/>
      <c r="G1053" s="91"/>
      <c r="H1053" s="91"/>
      <c r="I1053" s="91"/>
    </row>
    <row r="1054" spans="2:9">
      <c r="B1054" s="91"/>
      <c r="C1054" s="91"/>
      <c r="D1054" s="91"/>
      <c r="E1054" s="91"/>
      <c r="F1054" s="91"/>
      <c r="G1054" s="91"/>
      <c r="H1054" s="91"/>
      <c r="I1054" s="91"/>
    </row>
    <row r="1055" spans="2:9">
      <c r="B1055" s="91"/>
      <c r="C1055" s="91"/>
      <c r="D1055" s="91"/>
      <c r="E1055" s="91"/>
      <c r="F1055" s="91"/>
      <c r="G1055" s="91"/>
      <c r="H1055" s="91"/>
      <c r="I1055" s="91"/>
    </row>
    <row r="1056" spans="2:9">
      <c r="B1056" s="91"/>
      <c r="C1056" s="91"/>
      <c r="D1056" s="91"/>
      <c r="E1056" s="91"/>
      <c r="F1056" s="91"/>
      <c r="G1056" s="91"/>
      <c r="H1056" s="91"/>
      <c r="I1056" s="91"/>
    </row>
    <row r="1057" spans="2:9">
      <c r="B1057" s="91"/>
      <c r="C1057" s="91"/>
      <c r="D1057" s="91"/>
      <c r="E1057" s="91"/>
      <c r="F1057" s="91"/>
      <c r="G1057" s="91"/>
      <c r="H1057" s="91"/>
      <c r="I1057" s="91"/>
    </row>
    <row r="1058" spans="2:9">
      <c r="B1058" s="91"/>
      <c r="C1058" s="91"/>
      <c r="D1058" s="91"/>
      <c r="E1058" s="91"/>
      <c r="F1058" s="91"/>
      <c r="G1058" s="91"/>
      <c r="H1058" s="91"/>
      <c r="I1058" s="91"/>
    </row>
    <row r="1059" spans="2:9">
      <c r="B1059" s="91"/>
      <c r="C1059" s="91"/>
      <c r="D1059" s="91"/>
      <c r="E1059" s="91"/>
      <c r="F1059" s="91"/>
      <c r="G1059" s="91"/>
      <c r="H1059" s="91"/>
      <c r="I1059" s="91"/>
    </row>
    <row r="1060" spans="2:9">
      <c r="B1060" s="91"/>
      <c r="C1060" s="91"/>
      <c r="D1060" s="91"/>
      <c r="E1060" s="91"/>
      <c r="F1060" s="91"/>
      <c r="G1060" s="91"/>
      <c r="H1060" s="91"/>
      <c r="I1060" s="91"/>
    </row>
    <row r="1061" spans="2:9">
      <c r="B1061" s="91"/>
      <c r="C1061" s="91"/>
      <c r="D1061" s="91"/>
      <c r="E1061" s="91"/>
      <c r="F1061" s="91"/>
      <c r="G1061" s="91"/>
      <c r="H1061" s="91"/>
      <c r="I1061" s="91"/>
    </row>
    <row r="1062" spans="2:9">
      <c r="B1062" s="91"/>
      <c r="C1062" s="91"/>
      <c r="D1062" s="91"/>
      <c r="E1062" s="91"/>
      <c r="F1062" s="91"/>
      <c r="G1062" s="91"/>
      <c r="H1062" s="91"/>
      <c r="I1062" s="91"/>
    </row>
    <row r="1063" spans="2:9">
      <c r="B1063" s="91"/>
      <c r="C1063" s="91"/>
      <c r="D1063" s="91"/>
      <c r="E1063" s="91"/>
      <c r="F1063" s="91"/>
      <c r="G1063" s="91"/>
      <c r="H1063" s="91"/>
      <c r="I1063" s="91"/>
    </row>
    <row r="1064" spans="2:9">
      <c r="B1064" s="91"/>
      <c r="C1064" s="91"/>
      <c r="D1064" s="91"/>
      <c r="E1064" s="91"/>
      <c r="F1064" s="91"/>
      <c r="G1064" s="91"/>
      <c r="H1064" s="91"/>
      <c r="I1064" s="91"/>
    </row>
    <row r="1065" spans="2:9">
      <c r="B1065" s="91"/>
      <c r="C1065" s="91"/>
      <c r="D1065" s="91"/>
      <c r="E1065" s="91"/>
      <c r="F1065" s="91"/>
      <c r="G1065" s="91"/>
      <c r="H1065" s="91"/>
      <c r="I1065" s="91"/>
    </row>
    <row r="1066" spans="2:9">
      <c r="B1066" s="91"/>
      <c r="C1066" s="91"/>
      <c r="D1066" s="91"/>
      <c r="E1066" s="91"/>
      <c r="F1066" s="91"/>
      <c r="G1066" s="91"/>
      <c r="H1066" s="91"/>
      <c r="I1066" s="91"/>
    </row>
    <row r="1067" spans="2:9">
      <c r="B1067" s="91"/>
      <c r="C1067" s="91"/>
      <c r="D1067" s="91"/>
      <c r="E1067" s="91"/>
      <c r="F1067" s="91"/>
      <c r="G1067" s="91"/>
      <c r="H1067" s="91"/>
      <c r="I1067" s="91"/>
    </row>
    <row r="1068" spans="2:9">
      <c r="B1068" s="91"/>
      <c r="C1068" s="91"/>
      <c r="D1068" s="91"/>
      <c r="E1068" s="91"/>
      <c r="F1068" s="91"/>
      <c r="G1068" s="91"/>
      <c r="H1068" s="91"/>
      <c r="I1068" s="91"/>
    </row>
    <row r="1069" spans="2:9">
      <c r="B1069" s="91"/>
      <c r="C1069" s="91"/>
      <c r="D1069" s="91"/>
      <c r="E1069" s="91"/>
      <c r="F1069" s="91"/>
      <c r="G1069" s="91"/>
      <c r="H1069" s="91"/>
      <c r="I1069" s="91"/>
    </row>
    <row r="1070" spans="2:9">
      <c r="B1070" s="91"/>
      <c r="C1070" s="91"/>
      <c r="D1070" s="91"/>
      <c r="E1070" s="91"/>
      <c r="F1070" s="91"/>
      <c r="G1070" s="91"/>
      <c r="H1070" s="91"/>
      <c r="I1070" s="91"/>
    </row>
    <row r="1071" spans="2:9">
      <c r="B1071" s="91"/>
      <c r="C1071" s="91"/>
      <c r="D1071" s="91"/>
      <c r="E1071" s="91"/>
      <c r="F1071" s="91"/>
      <c r="G1071" s="91"/>
      <c r="H1071" s="91"/>
      <c r="I1071" s="91"/>
    </row>
    <row r="1072" spans="2:9">
      <c r="B1072" s="91"/>
      <c r="C1072" s="91"/>
      <c r="D1072" s="91"/>
      <c r="E1072" s="91"/>
      <c r="F1072" s="91"/>
      <c r="G1072" s="91"/>
      <c r="H1072" s="91"/>
      <c r="I1072" s="91"/>
    </row>
    <row r="1073" spans="2:9">
      <c r="B1073" s="91"/>
      <c r="C1073" s="91"/>
      <c r="D1073" s="91"/>
      <c r="E1073" s="91"/>
      <c r="F1073" s="91"/>
      <c r="G1073" s="91"/>
      <c r="H1073" s="91"/>
      <c r="I1073" s="91"/>
    </row>
    <row r="1074" spans="2:9">
      <c r="B1074" s="91"/>
      <c r="C1074" s="91"/>
      <c r="D1074" s="91"/>
      <c r="E1074" s="91"/>
      <c r="F1074" s="91"/>
      <c r="G1074" s="91"/>
      <c r="H1074" s="91"/>
      <c r="I1074" s="91"/>
    </row>
    <row r="1075" spans="2:9">
      <c r="B1075" s="91"/>
      <c r="C1075" s="91"/>
      <c r="D1075" s="91"/>
      <c r="E1075" s="91"/>
      <c r="F1075" s="91"/>
      <c r="G1075" s="91"/>
      <c r="H1075" s="91"/>
      <c r="I1075" s="91"/>
    </row>
    <row r="1076" spans="2:9">
      <c r="B1076" s="91"/>
      <c r="C1076" s="91"/>
      <c r="D1076" s="91"/>
      <c r="E1076" s="91"/>
      <c r="F1076" s="91"/>
      <c r="G1076" s="91"/>
      <c r="H1076" s="91"/>
      <c r="I1076" s="91"/>
    </row>
    <row r="1077" spans="2:9">
      <c r="B1077" s="91"/>
      <c r="C1077" s="91"/>
      <c r="D1077" s="91"/>
      <c r="E1077" s="91"/>
      <c r="F1077" s="91"/>
      <c r="G1077" s="91"/>
      <c r="H1077" s="91"/>
      <c r="I1077" s="91"/>
    </row>
    <row r="1078" spans="2:9">
      <c r="B1078" s="91"/>
      <c r="C1078" s="91"/>
      <c r="D1078" s="91"/>
      <c r="E1078" s="91"/>
      <c r="F1078" s="91"/>
      <c r="G1078" s="91"/>
      <c r="H1078" s="91"/>
      <c r="I1078" s="91"/>
    </row>
    <row r="1079" spans="2:9">
      <c r="B1079" s="91"/>
      <c r="C1079" s="91"/>
      <c r="D1079" s="91"/>
      <c r="E1079" s="91"/>
      <c r="F1079" s="91"/>
      <c r="G1079" s="91"/>
      <c r="H1079" s="91"/>
      <c r="I1079" s="91"/>
    </row>
    <row r="1080" spans="2:9">
      <c r="B1080" s="91"/>
      <c r="C1080" s="91"/>
      <c r="D1080" s="91"/>
      <c r="E1080" s="91"/>
      <c r="F1080" s="91"/>
      <c r="G1080" s="91"/>
      <c r="H1080" s="91"/>
      <c r="I1080" s="91"/>
    </row>
    <row r="1081" spans="2:9">
      <c r="B1081" s="91"/>
      <c r="C1081" s="91"/>
      <c r="D1081" s="91"/>
      <c r="E1081" s="91"/>
      <c r="F1081" s="91"/>
      <c r="G1081" s="91"/>
      <c r="H1081" s="91"/>
      <c r="I1081" s="91"/>
    </row>
    <row r="1082" spans="2:9">
      <c r="B1082" s="91"/>
      <c r="C1082" s="91"/>
      <c r="D1082" s="91"/>
      <c r="E1082" s="91"/>
      <c r="F1082" s="91"/>
      <c r="G1082" s="91"/>
      <c r="H1082" s="91"/>
      <c r="I1082" s="91"/>
    </row>
    <row r="1083" spans="2:9">
      <c r="B1083" s="91"/>
      <c r="C1083" s="91"/>
      <c r="D1083" s="91"/>
      <c r="E1083" s="91"/>
      <c r="F1083" s="91"/>
      <c r="G1083" s="91"/>
      <c r="H1083" s="91"/>
      <c r="I1083" s="91"/>
    </row>
    <row r="1084" spans="2:9">
      <c r="B1084" s="91"/>
      <c r="C1084" s="91"/>
      <c r="D1084" s="91"/>
      <c r="E1084" s="91"/>
      <c r="F1084" s="91"/>
      <c r="G1084" s="91"/>
      <c r="H1084" s="91"/>
      <c r="I1084" s="91"/>
    </row>
    <row r="1085" spans="2:9">
      <c r="B1085" s="91"/>
      <c r="C1085" s="91"/>
      <c r="D1085" s="91"/>
      <c r="E1085" s="91"/>
      <c r="F1085" s="91"/>
      <c r="G1085" s="91"/>
      <c r="H1085" s="91"/>
      <c r="I1085" s="91"/>
    </row>
    <row r="1086" spans="2:9">
      <c r="B1086" s="91"/>
      <c r="C1086" s="91"/>
      <c r="D1086" s="91"/>
      <c r="E1086" s="91"/>
      <c r="F1086" s="91"/>
      <c r="G1086" s="91"/>
      <c r="H1086" s="91"/>
      <c r="I1086" s="91"/>
    </row>
    <row r="1087" spans="2:9">
      <c r="B1087" s="91"/>
      <c r="C1087" s="91"/>
      <c r="D1087" s="91"/>
      <c r="E1087" s="91"/>
      <c r="F1087" s="91"/>
      <c r="G1087" s="91"/>
      <c r="H1087" s="91"/>
      <c r="I1087" s="91"/>
    </row>
    <row r="1088" spans="2:9">
      <c r="B1088" s="91"/>
      <c r="C1088" s="91"/>
      <c r="D1088" s="91"/>
      <c r="E1088" s="91"/>
      <c r="F1088" s="91"/>
      <c r="G1088" s="91"/>
      <c r="H1088" s="91"/>
      <c r="I1088" s="91"/>
    </row>
    <row r="1089" spans="2:9">
      <c r="B1089" s="91"/>
      <c r="C1089" s="91"/>
      <c r="D1089" s="91"/>
      <c r="E1089" s="91"/>
      <c r="F1089" s="91"/>
      <c r="G1089" s="91"/>
      <c r="H1089" s="91"/>
      <c r="I1089" s="91"/>
    </row>
    <row r="1090" spans="2:9">
      <c r="B1090" s="91"/>
      <c r="C1090" s="91"/>
      <c r="D1090" s="91"/>
      <c r="E1090" s="91"/>
      <c r="F1090" s="91"/>
      <c r="G1090" s="91"/>
      <c r="H1090" s="91"/>
      <c r="I1090" s="91"/>
    </row>
    <row r="1091" spans="2:9">
      <c r="B1091" s="91"/>
      <c r="C1091" s="91"/>
      <c r="D1091" s="91"/>
      <c r="E1091" s="91"/>
      <c r="F1091" s="91"/>
      <c r="G1091" s="91"/>
      <c r="H1091" s="91"/>
      <c r="I1091" s="91"/>
    </row>
    <row r="1092" spans="2:9">
      <c r="B1092" s="91"/>
      <c r="C1092" s="91"/>
      <c r="D1092" s="91"/>
      <c r="E1092" s="91"/>
      <c r="F1092" s="91"/>
      <c r="G1092" s="91"/>
      <c r="H1092" s="91"/>
      <c r="I1092" s="91"/>
    </row>
    <row r="1093" spans="2:9">
      <c r="B1093" s="91"/>
      <c r="C1093" s="91"/>
      <c r="D1093" s="91"/>
      <c r="E1093" s="91"/>
      <c r="F1093" s="91"/>
      <c r="G1093" s="91"/>
      <c r="H1093" s="91"/>
      <c r="I1093" s="91"/>
    </row>
    <row r="1094" spans="2:9">
      <c r="B1094" s="91"/>
      <c r="C1094" s="91"/>
      <c r="D1094" s="91"/>
      <c r="E1094" s="91"/>
      <c r="F1094" s="91"/>
      <c r="G1094" s="91"/>
      <c r="H1094" s="91"/>
      <c r="I1094" s="91"/>
    </row>
    <row r="1095" spans="2:9">
      <c r="B1095" s="91"/>
      <c r="C1095" s="91"/>
      <c r="D1095" s="91"/>
      <c r="E1095" s="91"/>
      <c r="F1095" s="91"/>
      <c r="G1095" s="91"/>
      <c r="H1095" s="91"/>
      <c r="I1095" s="91"/>
    </row>
    <row r="1096" spans="2:9">
      <c r="B1096" s="91"/>
      <c r="C1096" s="91"/>
      <c r="D1096" s="91"/>
      <c r="E1096" s="91"/>
      <c r="F1096" s="91"/>
      <c r="G1096" s="91"/>
      <c r="H1096" s="91"/>
      <c r="I1096" s="91"/>
    </row>
    <row r="1097" spans="2:9">
      <c r="B1097" s="91"/>
      <c r="C1097" s="91"/>
      <c r="D1097" s="91"/>
      <c r="E1097" s="91"/>
      <c r="F1097" s="91"/>
      <c r="G1097" s="91"/>
      <c r="H1097" s="91"/>
      <c r="I1097" s="91"/>
    </row>
    <row r="1098" spans="2:9">
      <c r="B1098" s="91"/>
      <c r="C1098" s="91"/>
      <c r="D1098" s="91"/>
      <c r="E1098" s="91"/>
      <c r="F1098" s="91"/>
      <c r="G1098" s="91"/>
      <c r="H1098" s="91"/>
      <c r="I1098" s="91"/>
    </row>
    <row r="1099" spans="2:9">
      <c r="B1099" s="91"/>
      <c r="C1099" s="91"/>
      <c r="D1099" s="91"/>
      <c r="E1099" s="91"/>
      <c r="F1099" s="91"/>
      <c r="G1099" s="91"/>
      <c r="H1099" s="91"/>
      <c r="I1099" s="91"/>
    </row>
    <row r="1100" spans="2:9">
      <c r="B1100" s="91"/>
      <c r="C1100" s="91"/>
      <c r="D1100" s="91"/>
      <c r="E1100" s="91"/>
      <c r="F1100" s="91"/>
      <c r="G1100" s="91"/>
      <c r="H1100" s="91"/>
      <c r="I1100" s="91"/>
    </row>
    <row r="1101" spans="2:9">
      <c r="B1101" s="91"/>
      <c r="C1101" s="91"/>
      <c r="D1101" s="91"/>
      <c r="E1101" s="91"/>
      <c r="F1101" s="91"/>
      <c r="G1101" s="91"/>
      <c r="H1101" s="91"/>
      <c r="I1101" s="91"/>
    </row>
    <row r="1102" spans="2:9">
      <c r="B1102" s="91"/>
      <c r="C1102" s="91"/>
      <c r="D1102" s="91"/>
      <c r="E1102" s="91"/>
      <c r="F1102" s="91"/>
      <c r="G1102" s="91"/>
      <c r="H1102" s="91"/>
      <c r="I1102" s="91"/>
    </row>
    <row r="1103" spans="2:9">
      <c r="B1103" s="91"/>
      <c r="C1103" s="91"/>
      <c r="D1103" s="91"/>
      <c r="E1103" s="91"/>
      <c r="F1103" s="91"/>
      <c r="G1103" s="91"/>
      <c r="H1103" s="91"/>
      <c r="I1103" s="91"/>
    </row>
    <row r="1104" spans="2:9">
      <c r="B1104" s="91"/>
      <c r="C1104" s="91"/>
      <c r="D1104" s="91"/>
      <c r="E1104" s="91"/>
      <c r="F1104" s="91"/>
      <c r="G1104" s="91"/>
      <c r="H1104" s="91"/>
      <c r="I1104" s="91"/>
    </row>
    <row r="1105" spans="2:9">
      <c r="B1105" s="91"/>
      <c r="C1105" s="91"/>
      <c r="D1105" s="91"/>
      <c r="E1105" s="91"/>
      <c r="F1105" s="91"/>
      <c r="G1105" s="91"/>
      <c r="H1105" s="91"/>
      <c r="I1105" s="91"/>
    </row>
    <row r="1106" spans="2:9">
      <c r="B1106" s="91"/>
      <c r="C1106" s="91"/>
      <c r="D1106" s="91"/>
      <c r="E1106" s="91"/>
      <c r="F1106" s="91"/>
      <c r="G1106" s="91"/>
      <c r="H1106" s="91"/>
      <c r="I1106" s="91"/>
    </row>
    <row r="1107" spans="2:9">
      <c r="B1107" s="91"/>
      <c r="C1107" s="91"/>
      <c r="D1107" s="91"/>
      <c r="E1107" s="91"/>
      <c r="F1107" s="91"/>
      <c r="G1107" s="91"/>
      <c r="H1107" s="91"/>
      <c r="I1107" s="91"/>
    </row>
    <row r="1108" spans="2:9">
      <c r="B1108" s="91"/>
      <c r="C1108" s="91"/>
      <c r="D1108" s="91"/>
      <c r="E1108" s="91"/>
      <c r="F1108" s="91"/>
      <c r="G1108" s="91"/>
      <c r="H1108" s="91"/>
      <c r="I1108" s="91"/>
    </row>
    <row r="1109" spans="2:9">
      <c r="B1109" s="91"/>
      <c r="C1109" s="91"/>
      <c r="D1109" s="91"/>
      <c r="E1109" s="91"/>
      <c r="F1109" s="91"/>
      <c r="G1109" s="91"/>
      <c r="H1109" s="91"/>
      <c r="I1109" s="91"/>
    </row>
    <row r="1110" spans="2:9">
      <c r="B1110" s="91"/>
      <c r="C1110" s="91"/>
      <c r="D1110" s="91"/>
      <c r="E1110" s="91"/>
      <c r="F1110" s="91"/>
      <c r="G1110" s="91"/>
      <c r="H1110" s="91"/>
      <c r="I1110" s="91"/>
    </row>
    <row r="1111" spans="2:9">
      <c r="B1111" s="91"/>
      <c r="C1111" s="91"/>
      <c r="D1111" s="91"/>
      <c r="E1111" s="91"/>
      <c r="F1111" s="91"/>
      <c r="G1111" s="91"/>
      <c r="H1111" s="91"/>
      <c r="I1111" s="91"/>
    </row>
    <row r="1112" spans="2:9">
      <c r="B1112" s="91"/>
      <c r="C1112" s="91"/>
      <c r="D1112" s="91"/>
      <c r="E1112" s="91"/>
      <c r="F1112" s="91"/>
      <c r="G1112" s="91"/>
      <c r="H1112" s="91"/>
      <c r="I1112" s="91"/>
    </row>
    <row r="1113" spans="2:9">
      <c r="B1113" s="91"/>
      <c r="C1113" s="91"/>
      <c r="D1113" s="91"/>
      <c r="E1113" s="91"/>
      <c r="F1113" s="91"/>
      <c r="G1113" s="91"/>
      <c r="H1113" s="91"/>
      <c r="I1113" s="91"/>
    </row>
    <row r="1114" spans="2:9">
      <c r="B1114" s="91"/>
      <c r="C1114" s="91"/>
      <c r="D1114" s="91"/>
      <c r="E1114" s="91"/>
      <c r="F1114" s="91"/>
      <c r="G1114" s="91"/>
      <c r="H1114" s="91"/>
      <c r="I1114" s="91"/>
    </row>
    <row r="1115" spans="2:9">
      <c r="B1115" s="91"/>
      <c r="C1115" s="91"/>
      <c r="D1115" s="91"/>
      <c r="E1115" s="91"/>
      <c r="F1115" s="91"/>
      <c r="G1115" s="91"/>
      <c r="H1115" s="91"/>
      <c r="I1115" s="91"/>
    </row>
    <row r="1116" spans="2:9">
      <c r="B1116" s="91"/>
      <c r="C1116" s="91"/>
      <c r="D1116" s="91"/>
      <c r="E1116" s="91"/>
      <c r="F1116" s="91"/>
      <c r="G1116" s="91"/>
      <c r="H1116" s="91"/>
      <c r="I1116" s="91"/>
    </row>
    <row r="1117" spans="2:9">
      <c r="B1117" s="91"/>
      <c r="C1117" s="91"/>
      <c r="D1117" s="91"/>
      <c r="E1117" s="91"/>
      <c r="F1117" s="91"/>
      <c r="G1117" s="91"/>
      <c r="H1117" s="91"/>
      <c r="I1117" s="91"/>
    </row>
    <row r="1118" spans="2:9">
      <c r="B1118" s="91"/>
      <c r="C1118" s="91"/>
      <c r="D1118" s="91"/>
      <c r="E1118" s="91"/>
      <c r="F1118" s="91"/>
      <c r="G1118" s="91"/>
      <c r="H1118" s="91"/>
      <c r="I1118" s="91"/>
    </row>
    <row r="1119" spans="2:9">
      <c r="B1119" s="91"/>
      <c r="C1119" s="91"/>
      <c r="D1119" s="91"/>
      <c r="E1119" s="91"/>
      <c r="F1119" s="91"/>
      <c r="G1119" s="91"/>
      <c r="H1119" s="91"/>
      <c r="I1119" s="91"/>
    </row>
    <row r="1120" spans="2:9">
      <c r="B1120" s="91"/>
      <c r="C1120" s="91"/>
      <c r="D1120" s="91"/>
      <c r="E1120" s="91"/>
      <c r="F1120" s="91"/>
      <c r="G1120" s="91"/>
      <c r="H1120" s="91"/>
      <c r="I1120" s="91"/>
    </row>
    <row r="1121" spans="2:9">
      <c r="B1121" s="91"/>
      <c r="C1121" s="91"/>
      <c r="D1121" s="91"/>
      <c r="E1121" s="91"/>
      <c r="F1121" s="91"/>
      <c r="G1121" s="91"/>
      <c r="H1121" s="91"/>
      <c r="I1121" s="91"/>
    </row>
    <row r="1122" spans="2:9">
      <c r="B1122" s="91"/>
      <c r="C1122" s="91"/>
      <c r="D1122" s="91"/>
      <c r="E1122" s="91"/>
      <c r="F1122" s="91"/>
      <c r="G1122" s="91"/>
      <c r="H1122" s="91"/>
      <c r="I1122" s="91"/>
    </row>
    <row r="1123" spans="2:9">
      <c r="B1123" s="91"/>
      <c r="C1123" s="91"/>
      <c r="D1123" s="91"/>
      <c r="E1123" s="91"/>
      <c r="F1123" s="91"/>
      <c r="G1123" s="91"/>
      <c r="H1123" s="91"/>
      <c r="I1123" s="91"/>
    </row>
    <row r="1124" spans="2:9">
      <c r="B1124" s="91"/>
      <c r="C1124" s="91"/>
      <c r="D1124" s="91"/>
      <c r="E1124" s="91"/>
      <c r="F1124" s="91"/>
      <c r="G1124" s="91"/>
      <c r="H1124" s="91"/>
      <c r="I1124" s="91"/>
    </row>
    <row r="1125" spans="2:9">
      <c r="B1125" s="91"/>
      <c r="C1125" s="91"/>
      <c r="D1125" s="91"/>
      <c r="E1125" s="91"/>
      <c r="F1125" s="91"/>
      <c r="G1125" s="91"/>
      <c r="H1125" s="91"/>
      <c r="I1125" s="91"/>
    </row>
    <row r="1126" spans="2:9">
      <c r="B1126" s="91"/>
      <c r="C1126" s="91"/>
      <c r="D1126" s="91"/>
      <c r="E1126" s="91"/>
      <c r="F1126" s="91"/>
      <c r="G1126" s="91"/>
      <c r="H1126" s="91"/>
      <c r="I1126" s="91"/>
    </row>
    <row r="1127" spans="2:9">
      <c r="B1127" s="91"/>
      <c r="C1127" s="91"/>
      <c r="D1127" s="91"/>
      <c r="E1127" s="91"/>
      <c r="F1127" s="91"/>
      <c r="G1127" s="91"/>
      <c r="H1127" s="91"/>
      <c r="I1127" s="91"/>
    </row>
    <row r="1128" spans="2:9">
      <c r="B1128" s="91"/>
      <c r="C1128" s="91"/>
      <c r="D1128" s="91"/>
      <c r="E1128" s="91"/>
      <c r="F1128" s="91"/>
      <c r="G1128" s="91"/>
      <c r="H1128" s="91"/>
      <c r="I1128" s="91"/>
    </row>
    <row r="1129" spans="2:9">
      <c r="B1129" s="91"/>
      <c r="C1129" s="91"/>
      <c r="D1129" s="91"/>
      <c r="E1129" s="91"/>
      <c r="F1129" s="91"/>
      <c r="G1129" s="91"/>
      <c r="H1129" s="91"/>
      <c r="I1129" s="91"/>
    </row>
    <row r="1130" spans="2:9">
      <c r="B1130" s="91"/>
      <c r="C1130" s="91"/>
      <c r="D1130" s="91"/>
      <c r="E1130" s="91"/>
      <c r="F1130" s="91"/>
      <c r="G1130" s="91"/>
      <c r="H1130" s="91"/>
      <c r="I1130" s="91"/>
    </row>
    <row r="1131" spans="2:9">
      <c r="B1131" s="91"/>
      <c r="C1131" s="91"/>
      <c r="D1131" s="91"/>
      <c r="E1131" s="91"/>
      <c r="F1131" s="91"/>
      <c r="G1131" s="91"/>
      <c r="H1131" s="91"/>
      <c r="I1131" s="91"/>
    </row>
    <row r="1132" spans="2:9">
      <c r="B1132" s="91"/>
      <c r="C1132" s="91"/>
      <c r="D1132" s="91"/>
      <c r="E1132" s="91"/>
      <c r="F1132" s="91"/>
      <c r="G1132" s="91"/>
      <c r="H1132" s="91"/>
      <c r="I1132" s="91"/>
    </row>
    <row r="1133" spans="2:9">
      <c r="B1133" s="91"/>
      <c r="C1133" s="91"/>
      <c r="D1133" s="91"/>
      <c r="E1133" s="91"/>
      <c r="F1133" s="91"/>
      <c r="G1133" s="91"/>
      <c r="H1133" s="91"/>
      <c r="I1133" s="91"/>
    </row>
    <row r="1134" spans="2:9">
      <c r="B1134" s="91"/>
      <c r="C1134" s="91"/>
      <c r="D1134" s="91"/>
      <c r="E1134" s="91"/>
      <c r="F1134" s="91"/>
      <c r="G1134" s="91"/>
      <c r="H1134" s="91"/>
      <c r="I1134" s="91"/>
    </row>
    <row r="1135" spans="2:9">
      <c r="B1135" s="91"/>
      <c r="C1135" s="91"/>
      <c r="D1135" s="91"/>
      <c r="E1135" s="91"/>
      <c r="F1135" s="91"/>
      <c r="G1135" s="91"/>
      <c r="H1135" s="91"/>
      <c r="I1135" s="91"/>
    </row>
    <row r="1136" spans="2:9">
      <c r="B1136" s="91"/>
      <c r="C1136" s="91"/>
      <c r="D1136" s="91"/>
      <c r="E1136" s="91"/>
      <c r="F1136" s="91"/>
      <c r="G1136" s="91"/>
      <c r="H1136" s="91"/>
      <c r="I1136" s="91"/>
    </row>
    <row r="1137" spans="2:9">
      <c r="B1137" s="91"/>
      <c r="C1137" s="91"/>
      <c r="D1137" s="91"/>
      <c r="E1137" s="91"/>
      <c r="F1137" s="91"/>
      <c r="G1137" s="91"/>
      <c r="H1137" s="91"/>
      <c r="I1137" s="91"/>
    </row>
    <row r="1138" spans="2:9">
      <c r="B1138" s="91"/>
      <c r="C1138" s="91"/>
      <c r="D1138" s="91"/>
      <c r="E1138" s="91"/>
      <c r="F1138" s="91"/>
      <c r="G1138" s="91"/>
      <c r="H1138" s="91"/>
      <c r="I1138" s="91"/>
    </row>
    <row r="1139" spans="2:9">
      <c r="B1139" s="91"/>
      <c r="C1139" s="91"/>
      <c r="D1139" s="91"/>
      <c r="E1139" s="91"/>
      <c r="F1139" s="91"/>
      <c r="G1139" s="91"/>
      <c r="H1139" s="91"/>
      <c r="I1139" s="91"/>
    </row>
    <row r="1140" spans="2:9">
      <c r="B1140" s="91"/>
      <c r="C1140" s="91"/>
      <c r="D1140" s="91"/>
      <c r="E1140" s="91"/>
      <c r="F1140" s="91"/>
      <c r="G1140" s="91"/>
      <c r="H1140" s="91"/>
      <c r="I1140" s="91"/>
    </row>
    <row r="1141" spans="2:9">
      <c r="B1141" s="91"/>
      <c r="C1141" s="91"/>
      <c r="D1141" s="91"/>
      <c r="E1141" s="91"/>
      <c r="F1141" s="91"/>
      <c r="G1141" s="91"/>
      <c r="H1141" s="91"/>
      <c r="I1141" s="91"/>
    </row>
    <row r="1142" spans="2:9">
      <c r="B1142" s="91"/>
      <c r="C1142" s="91"/>
      <c r="D1142" s="91"/>
      <c r="E1142" s="91"/>
      <c r="F1142" s="91"/>
      <c r="G1142" s="91"/>
      <c r="H1142" s="91"/>
      <c r="I1142" s="91"/>
    </row>
    <row r="1143" spans="2:9">
      <c r="B1143" s="91"/>
      <c r="C1143" s="91"/>
      <c r="D1143" s="91"/>
      <c r="E1143" s="91"/>
      <c r="F1143" s="91"/>
      <c r="G1143" s="91"/>
      <c r="H1143" s="91"/>
      <c r="I1143" s="91"/>
    </row>
    <row r="1144" spans="2:9">
      <c r="B1144" s="91"/>
      <c r="C1144" s="91"/>
      <c r="D1144" s="91"/>
      <c r="E1144" s="91"/>
      <c r="F1144" s="91"/>
      <c r="G1144" s="91"/>
      <c r="H1144" s="91"/>
      <c r="I1144" s="91"/>
    </row>
    <row r="1145" spans="2:9">
      <c r="B1145" s="91"/>
      <c r="C1145" s="91"/>
      <c r="D1145" s="91"/>
      <c r="E1145" s="91"/>
      <c r="F1145" s="91"/>
      <c r="G1145" s="91"/>
      <c r="H1145" s="91"/>
      <c r="I1145" s="91"/>
    </row>
    <row r="1146" spans="2:9">
      <c r="B1146" s="91"/>
      <c r="C1146" s="91"/>
      <c r="D1146" s="91"/>
      <c r="E1146" s="91"/>
      <c r="F1146" s="91"/>
      <c r="G1146" s="91"/>
      <c r="H1146" s="91"/>
      <c r="I1146" s="91"/>
    </row>
    <row r="1147" spans="2:9">
      <c r="B1147" s="91"/>
      <c r="C1147" s="91"/>
      <c r="D1147" s="91"/>
      <c r="E1147" s="91"/>
      <c r="F1147" s="91"/>
      <c r="G1147" s="91"/>
      <c r="H1147" s="91"/>
      <c r="I1147" s="91"/>
    </row>
    <row r="1148" spans="2:9">
      <c r="B1148" s="91"/>
      <c r="C1148" s="91"/>
      <c r="D1148" s="91"/>
      <c r="E1148" s="91"/>
      <c r="F1148" s="91"/>
      <c r="G1148" s="91"/>
      <c r="H1148" s="91"/>
      <c r="I1148" s="91"/>
    </row>
    <row r="1149" spans="2:9">
      <c r="B1149" s="91"/>
      <c r="C1149" s="91"/>
      <c r="D1149" s="91"/>
      <c r="E1149" s="91"/>
      <c r="F1149" s="91"/>
      <c r="G1149" s="91"/>
      <c r="H1149" s="91"/>
      <c r="I1149" s="91"/>
    </row>
    <row r="1150" spans="2:9">
      <c r="B1150" s="91"/>
      <c r="C1150" s="91"/>
      <c r="D1150" s="91"/>
      <c r="E1150" s="91"/>
      <c r="F1150" s="91"/>
      <c r="G1150" s="91"/>
      <c r="H1150" s="91"/>
      <c r="I1150" s="91"/>
    </row>
    <row r="1151" spans="2:9">
      <c r="B1151" s="91"/>
      <c r="C1151" s="91"/>
      <c r="D1151" s="91"/>
      <c r="E1151" s="91"/>
      <c r="F1151" s="91"/>
      <c r="G1151" s="91"/>
      <c r="H1151" s="91"/>
      <c r="I1151" s="91"/>
    </row>
    <row r="1152" spans="2:9">
      <c r="B1152" s="91"/>
      <c r="C1152" s="91"/>
      <c r="D1152" s="91"/>
      <c r="E1152" s="91"/>
      <c r="F1152" s="91"/>
      <c r="G1152" s="91"/>
      <c r="H1152" s="91"/>
      <c r="I1152" s="91"/>
    </row>
    <row r="1153" spans="2:9">
      <c r="B1153" s="91"/>
      <c r="C1153" s="91"/>
      <c r="D1153" s="91"/>
      <c r="E1153" s="91"/>
      <c r="F1153" s="91"/>
      <c r="G1153" s="91"/>
      <c r="H1153" s="91"/>
      <c r="I1153" s="91"/>
    </row>
    <row r="1154" spans="2:9">
      <c r="B1154" s="91"/>
      <c r="C1154" s="91"/>
      <c r="D1154" s="91"/>
      <c r="E1154" s="91"/>
      <c r="F1154" s="91"/>
      <c r="G1154" s="91"/>
      <c r="H1154" s="91"/>
      <c r="I1154" s="91"/>
    </row>
    <row r="1155" spans="2:9">
      <c r="B1155" s="91"/>
      <c r="C1155" s="91"/>
      <c r="D1155" s="91"/>
      <c r="E1155" s="91"/>
      <c r="F1155" s="91"/>
      <c r="G1155" s="91"/>
      <c r="H1155" s="91"/>
      <c r="I1155" s="91"/>
    </row>
    <row r="1156" spans="2:9">
      <c r="B1156" s="91"/>
      <c r="C1156" s="91"/>
      <c r="D1156" s="91"/>
      <c r="E1156" s="91"/>
      <c r="F1156" s="91"/>
      <c r="G1156" s="91"/>
      <c r="H1156" s="91"/>
      <c r="I1156" s="91"/>
    </row>
    <row r="1157" spans="2:9">
      <c r="B1157" s="91"/>
      <c r="C1157" s="91"/>
      <c r="D1157" s="91"/>
      <c r="E1157" s="91"/>
      <c r="F1157" s="91"/>
      <c r="G1157" s="91"/>
      <c r="H1157" s="91"/>
      <c r="I1157" s="91"/>
    </row>
    <row r="1158" spans="2:9">
      <c r="B1158" s="91"/>
      <c r="C1158" s="91"/>
      <c r="D1158" s="91"/>
      <c r="E1158" s="91"/>
      <c r="F1158" s="91"/>
      <c r="G1158" s="91"/>
      <c r="H1158" s="91"/>
      <c r="I1158" s="91"/>
    </row>
    <row r="1159" spans="2:9">
      <c r="B1159" s="91"/>
      <c r="C1159" s="91"/>
      <c r="D1159" s="91"/>
      <c r="E1159" s="91"/>
      <c r="F1159" s="91"/>
      <c r="G1159" s="91"/>
      <c r="H1159" s="91"/>
      <c r="I1159" s="91"/>
    </row>
    <row r="1160" spans="2:9">
      <c r="B1160" s="91"/>
      <c r="C1160" s="91"/>
      <c r="D1160" s="91"/>
      <c r="E1160" s="91"/>
      <c r="F1160" s="91"/>
      <c r="G1160" s="91"/>
      <c r="H1160" s="91"/>
      <c r="I1160" s="91"/>
    </row>
    <row r="1161" spans="2:9">
      <c r="B1161" s="91"/>
      <c r="C1161" s="91"/>
      <c r="D1161" s="91"/>
      <c r="E1161" s="91"/>
      <c r="F1161" s="91"/>
      <c r="G1161" s="91"/>
      <c r="H1161" s="91"/>
      <c r="I1161" s="91"/>
    </row>
    <row r="1162" spans="2:9">
      <c r="B1162" s="91"/>
      <c r="C1162" s="91"/>
      <c r="D1162" s="91"/>
      <c r="E1162" s="91"/>
      <c r="F1162" s="91"/>
      <c r="G1162" s="91"/>
      <c r="H1162" s="91"/>
      <c r="I1162" s="91"/>
    </row>
    <row r="1163" spans="2:9">
      <c r="B1163" s="91"/>
      <c r="C1163" s="91"/>
      <c r="D1163" s="91"/>
      <c r="E1163" s="91"/>
      <c r="F1163" s="91"/>
      <c r="G1163" s="91"/>
      <c r="H1163" s="91"/>
      <c r="I1163" s="91"/>
    </row>
    <row r="1164" spans="2:9">
      <c r="B1164" s="91"/>
      <c r="C1164" s="91"/>
      <c r="D1164" s="91"/>
      <c r="E1164" s="91"/>
      <c r="F1164" s="91"/>
      <c r="G1164" s="91"/>
      <c r="H1164" s="91"/>
      <c r="I1164" s="91"/>
    </row>
    <row r="1165" spans="2:9">
      <c r="B1165" s="91"/>
      <c r="C1165" s="91"/>
      <c r="D1165" s="91"/>
      <c r="E1165" s="91"/>
      <c r="F1165" s="91"/>
      <c r="G1165" s="91"/>
      <c r="H1165" s="91"/>
      <c r="I1165" s="91"/>
    </row>
    <row r="1166" spans="2:9">
      <c r="B1166" s="91"/>
      <c r="C1166" s="91"/>
      <c r="D1166" s="91"/>
      <c r="E1166" s="91"/>
      <c r="F1166" s="91"/>
      <c r="G1166" s="91"/>
      <c r="H1166" s="91"/>
      <c r="I1166" s="91"/>
    </row>
    <row r="1167" spans="2:9">
      <c r="B1167" s="91"/>
      <c r="C1167" s="91"/>
      <c r="D1167" s="91"/>
      <c r="E1167" s="91"/>
      <c r="F1167" s="91"/>
      <c r="G1167" s="91"/>
      <c r="H1167" s="91"/>
      <c r="I1167" s="91"/>
    </row>
    <row r="1168" spans="2:9">
      <c r="B1168" s="91"/>
      <c r="C1168" s="91"/>
      <c r="D1168" s="91"/>
      <c r="E1168" s="91"/>
      <c r="F1168" s="91"/>
      <c r="G1168" s="91"/>
      <c r="H1168" s="91"/>
      <c r="I1168" s="91"/>
    </row>
    <row r="1169" spans="2:9">
      <c r="B1169" s="91"/>
      <c r="C1169" s="91"/>
      <c r="D1169" s="91"/>
      <c r="E1169" s="91"/>
      <c r="F1169" s="91"/>
      <c r="G1169" s="91"/>
      <c r="H1169" s="91"/>
      <c r="I1169" s="91"/>
    </row>
    <row r="1170" spans="2:9">
      <c r="B1170" s="91"/>
      <c r="C1170" s="91"/>
      <c r="D1170" s="91"/>
      <c r="E1170" s="91"/>
      <c r="F1170" s="91"/>
      <c r="G1170" s="91"/>
      <c r="H1170" s="91"/>
      <c r="I1170" s="91"/>
    </row>
    <row r="1171" spans="2:9">
      <c r="B1171" s="91"/>
      <c r="C1171" s="91"/>
      <c r="D1171" s="91"/>
      <c r="E1171" s="91"/>
      <c r="F1171" s="91"/>
      <c r="G1171" s="91"/>
      <c r="H1171" s="91"/>
      <c r="I1171" s="91"/>
    </row>
    <row r="1172" spans="2:9">
      <c r="B1172" s="91"/>
      <c r="C1172" s="91"/>
      <c r="D1172" s="91"/>
      <c r="E1172" s="91"/>
      <c r="F1172" s="91"/>
      <c r="G1172" s="91"/>
      <c r="H1172" s="91"/>
      <c r="I1172" s="91"/>
    </row>
    <row r="1173" spans="2:9">
      <c r="B1173" s="91"/>
      <c r="C1173" s="91"/>
      <c r="D1173" s="91"/>
      <c r="E1173" s="91"/>
      <c r="F1173" s="91"/>
      <c r="G1173" s="91"/>
      <c r="H1173" s="91"/>
      <c r="I1173" s="91"/>
    </row>
    <row r="1174" spans="2:9">
      <c r="B1174" s="91"/>
      <c r="C1174" s="91"/>
      <c r="D1174" s="91"/>
      <c r="E1174" s="91"/>
      <c r="F1174" s="91"/>
      <c r="G1174" s="91"/>
      <c r="H1174" s="91"/>
      <c r="I1174" s="91"/>
    </row>
    <row r="1175" spans="2:9">
      <c r="B1175" s="91"/>
      <c r="C1175" s="91"/>
      <c r="D1175" s="91"/>
      <c r="E1175" s="91"/>
      <c r="F1175" s="91"/>
      <c r="G1175" s="91"/>
      <c r="H1175" s="91"/>
      <c r="I1175" s="91"/>
    </row>
    <row r="1176" spans="2:9">
      <c r="B1176" s="91"/>
      <c r="C1176" s="91"/>
      <c r="D1176" s="91"/>
      <c r="E1176" s="91"/>
      <c r="F1176" s="91"/>
      <c r="G1176" s="91"/>
      <c r="H1176" s="91"/>
      <c r="I1176" s="91"/>
    </row>
    <row r="1177" spans="2:9">
      <c r="B1177" s="91"/>
      <c r="C1177" s="91"/>
      <c r="D1177" s="91"/>
      <c r="E1177" s="91"/>
      <c r="F1177" s="91"/>
      <c r="G1177" s="91"/>
      <c r="H1177" s="91"/>
      <c r="I1177" s="91"/>
    </row>
    <row r="1178" spans="2:9">
      <c r="B1178" s="91"/>
      <c r="C1178" s="91"/>
      <c r="D1178" s="91"/>
      <c r="E1178" s="91"/>
      <c r="F1178" s="91"/>
      <c r="G1178" s="91"/>
      <c r="H1178" s="91"/>
      <c r="I1178" s="91"/>
    </row>
    <row r="1179" spans="2:9">
      <c r="B1179" s="91"/>
      <c r="C1179" s="91"/>
      <c r="D1179" s="91"/>
      <c r="E1179" s="91"/>
      <c r="F1179" s="91"/>
      <c r="G1179" s="91"/>
      <c r="H1179" s="91"/>
      <c r="I1179" s="91"/>
    </row>
    <row r="1180" spans="2:9">
      <c r="B1180" s="91"/>
      <c r="C1180" s="91"/>
      <c r="D1180" s="91"/>
      <c r="E1180" s="91"/>
      <c r="F1180" s="91"/>
      <c r="G1180" s="91"/>
      <c r="H1180" s="91"/>
      <c r="I1180" s="91"/>
    </row>
    <row r="1181" spans="2:9">
      <c r="B1181" s="91"/>
      <c r="C1181" s="91"/>
      <c r="D1181" s="91"/>
      <c r="E1181" s="91"/>
      <c r="F1181" s="91"/>
      <c r="G1181" s="91"/>
      <c r="H1181" s="91"/>
      <c r="I1181" s="91"/>
    </row>
    <row r="1182" spans="2:9">
      <c r="B1182" s="91"/>
      <c r="C1182" s="91"/>
      <c r="D1182" s="91"/>
      <c r="E1182" s="91"/>
      <c r="F1182" s="91"/>
      <c r="G1182" s="91"/>
      <c r="H1182" s="91"/>
      <c r="I1182" s="91"/>
    </row>
    <row r="1183" spans="2:9">
      <c r="B1183" s="91"/>
      <c r="C1183" s="91"/>
      <c r="D1183" s="91"/>
      <c r="E1183" s="91"/>
      <c r="F1183" s="91"/>
      <c r="G1183" s="91"/>
      <c r="H1183" s="91"/>
      <c r="I1183" s="91"/>
    </row>
    <row r="1184" spans="2:9">
      <c r="B1184" s="91"/>
      <c r="C1184" s="91"/>
      <c r="D1184" s="91"/>
      <c r="E1184" s="91"/>
      <c r="F1184" s="91"/>
      <c r="G1184" s="91"/>
      <c r="H1184" s="91"/>
      <c r="I1184" s="91"/>
    </row>
    <row r="1185" spans="2:9">
      <c r="B1185" s="91"/>
      <c r="C1185" s="91"/>
      <c r="D1185" s="91"/>
      <c r="E1185" s="91"/>
      <c r="F1185" s="91"/>
      <c r="G1185" s="91"/>
      <c r="H1185" s="91"/>
      <c r="I1185" s="91"/>
    </row>
    <row r="1186" spans="2:9">
      <c r="B1186" s="91"/>
      <c r="C1186" s="91"/>
      <c r="D1186" s="91"/>
      <c r="E1186" s="91"/>
      <c r="F1186" s="91"/>
      <c r="G1186" s="91"/>
      <c r="H1186" s="91"/>
      <c r="I1186" s="91"/>
    </row>
    <row r="1187" spans="2:9">
      <c r="B1187" s="91"/>
      <c r="C1187" s="91"/>
      <c r="D1187" s="91"/>
      <c r="E1187" s="91"/>
      <c r="F1187" s="91"/>
      <c r="G1187" s="91"/>
      <c r="H1187" s="91"/>
      <c r="I1187" s="91"/>
    </row>
    <row r="1188" spans="2:9">
      <c r="B1188" s="91"/>
      <c r="C1188" s="91"/>
      <c r="D1188" s="91"/>
      <c r="E1188" s="91"/>
      <c r="F1188" s="91"/>
      <c r="G1188" s="91"/>
      <c r="H1188" s="91"/>
      <c r="I1188" s="91"/>
    </row>
    <row r="1189" spans="2:9">
      <c r="B1189" s="91"/>
      <c r="C1189" s="91"/>
      <c r="D1189" s="91"/>
      <c r="E1189" s="91"/>
      <c r="F1189" s="91"/>
      <c r="G1189" s="91"/>
      <c r="H1189" s="91"/>
      <c r="I1189" s="91"/>
    </row>
    <row r="1190" spans="2:9">
      <c r="B1190" s="91"/>
      <c r="C1190" s="91"/>
      <c r="D1190" s="91"/>
      <c r="E1190" s="91"/>
      <c r="F1190" s="91"/>
      <c r="G1190" s="91"/>
      <c r="H1190" s="91"/>
      <c r="I1190" s="91"/>
    </row>
    <row r="1191" spans="2:9">
      <c r="B1191" s="91"/>
      <c r="C1191" s="91"/>
      <c r="D1191" s="91"/>
      <c r="E1191" s="91"/>
      <c r="F1191" s="91"/>
      <c r="G1191" s="91"/>
      <c r="H1191" s="91"/>
      <c r="I1191" s="91"/>
    </row>
    <row r="1192" spans="2:9">
      <c r="B1192" s="91"/>
      <c r="C1192" s="91"/>
      <c r="D1192" s="91"/>
      <c r="E1192" s="91"/>
      <c r="F1192" s="91"/>
      <c r="G1192" s="91"/>
      <c r="H1192" s="91"/>
      <c r="I1192" s="91"/>
    </row>
    <row r="1193" spans="2:9">
      <c r="B1193" s="91"/>
      <c r="C1193" s="91"/>
      <c r="D1193" s="91"/>
      <c r="E1193" s="91"/>
      <c r="F1193" s="91"/>
      <c r="G1193" s="91"/>
      <c r="H1193" s="91"/>
      <c r="I1193" s="91"/>
    </row>
    <row r="1194" spans="2:9">
      <c r="B1194" s="91"/>
      <c r="C1194" s="91"/>
      <c r="D1194" s="91"/>
      <c r="E1194" s="91"/>
      <c r="F1194" s="91"/>
      <c r="G1194" s="91"/>
      <c r="H1194" s="91"/>
      <c r="I1194" s="91"/>
    </row>
    <row r="1195" spans="2:9">
      <c r="B1195" s="91"/>
      <c r="C1195" s="91"/>
      <c r="D1195" s="91"/>
      <c r="E1195" s="91"/>
      <c r="F1195" s="91"/>
      <c r="G1195" s="91"/>
      <c r="H1195" s="91"/>
      <c r="I1195" s="91"/>
    </row>
    <row r="1196" spans="2:9">
      <c r="B1196" s="91"/>
      <c r="C1196" s="91"/>
      <c r="D1196" s="91"/>
      <c r="E1196" s="91"/>
      <c r="F1196" s="91"/>
      <c r="G1196" s="91"/>
      <c r="H1196" s="91"/>
      <c r="I1196" s="91"/>
    </row>
    <row r="1197" spans="2:9">
      <c r="B1197" s="91"/>
      <c r="C1197" s="91"/>
      <c r="D1197" s="91"/>
      <c r="E1197" s="91"/>
      <c r="F1197" s="91"/>
      <c r="G1197" s="91"/>
      <c r="H1197" s="91"/>
      <c r="I1197" s="91"/>
    </row>
    <row r="1198" spans="2:9">
      <c r="B1198" s="91"/>
      <c r="C1198" s="91"/>
      <c r="D1198" s="91"/>
      <c r="E1198" s="91"/>
      <c r="F1198" s="91"/>
      <c r="G1198" s="91"/>
      <c r="H1198" s="91"/>
      <c r="I1198" s="91"/>
    </row>
    <row r="1199" spans="2:9">
      <c r="B1199" s="91"/>
      <c r="C1199" s="91"/>
      <c r="D1199" s="91"/>
      <c r="E1199" s="91"/>
      <c r="F1199" s="91"/>
      <c r="G1199" s="91"/>
      <c r="H1199" s="91"/>
      <c r="I1199" s="91"/>
    </row>
    <row r="1200" spans="2:9">
      <c r="B1200" s="91"/>
      <c r="C1200" s="91"/>
      <c r="D1200" s="91"/>
      <c r="E1200" s="91"/>
      <c r="F1200" s="91"/>
      <c r="G1200" s="91"/>
      <c r="H1200" s="91"/>
      <c r="I1200" s="91"/>
    </row>
    <row r="1201" spans="2:9">
      <c r="B1201" s="91"/>
      <c r="C1201" s="91"/>
      <c r="D1201" s="91"/>
      <c r="E1201" s="91"/>
      <c r="F1201" s="91"/>
      <c r="G1201" s="91"/>
      <c r="H1201" s="91"/>
      <c r="I1201" s="91"/>
    </row>
    <row r="1202" spans="2:9">
      <c r="B1202" s="91"/>
      <c r="C1202" s="91"/>
      <c r="D1202" s="91"/>
      <c r="E1202" s="91"/>
      <c r="F1202" s="91"/>
      <c r="G1202" s="91"/>
      <c r="H1202" s="91"/>
      <c r="I1202" s="91"/>
    </row>
    <row r="1203" spans="2:9">
      <c r="B1203" s="91"/>
      <c r="C1203" s="91"/>
      <c r="D1203" s="91"/>
      <c r="E1203" s="91"/>
      <c r="F1203" s="91"/>
      <c r="G1203" s="91"/>
      <c r="H1203" s="91"/>
      <c r="I1203" s="91"/>
    </row>
    <row r="1204" spans="2:9">
      <c r="B1204" s="91"/>
      <c r="C1204" s="91"/>
      <c r="D1204" s="91"/>
      <c r="E1204" s="91"/>
      <c r="F1204" s="91"/>
      <c r="G1204" s="91"/>
      <c r="H1204" s="91"/>
      <c r="I1204" s="91"/>
    </row>
    <row r="1205" spans="2:9">
      <c r="B1205" s="91"/>
      <c r="C1205" s="91"/>
      <c r="D1205" s="91"/>
      <c r="E1205" s="91"/>
      <c r="F1205" s="91"/>
      <c r="G1205" s="91"/>
      <c r="H1205" s="91"/>
      <c r="I1205" s="91"/>
    </row>
    <row r="1206" spans="2:9">
      <c r="B1206" s="91"/>
      <c r="C1206" s="91"/>
      <c r="D1206" s="91"/>
      <c r="E1206" s="91"/>
      <c r="F1206" s="91"/>
      <c r="G1206" s="91"/>
      <c r="H1206" s="91"/>
      <c r="I1206" s="91"/>
    </row>
    <row r="1207" spans="2:9">
      <c r="B1207" s="91"/>
      <c r="C1207" s="91"/>
      <c r="D1207" s="91"/>
      <c r="E1207" s="91"/>
      <c r="F1207" s="91"/>
      <c r="G1207" s="91"/>
      <c r="H1207" s="91"/>
      <c r="I1207" s="91"/>
    </row>
    <row r="1208" spans="2:9">
      <c r="B1208" s="91"/>
      <c r="C1208" s="91"/>
      <c r="D1208" s="91"/>
      <c r="E1208" s="91"/>
      <c r="F1208" s="91"/>
      <c r="G1208" s="91"/>
      <c r="H1208" s="91"/>
      <c r="I1208" s="91"/>
    </row>
    <row r="1209" spans="2:9">
      <c r="B1209" s="91"/>
      <c r="C1209" s="91"/>
      <c r="D1209" s="91"/>
      <c r="E1209" s="91"/>
      <c r="F1209" s="91"/>
      <c r="G1209" s="91"/>
      <c r="H1209" s="91"/>
      <c r="I1209" s="91"/>
    </row>
    <row r="1210" spans="2:9">
      <c r="B1210" s="91"/>
      <c r="C1210" s="91"/>
      <c r="D1210" s="91"/>
      <c r="E1210" s="91"/>
      <c r="F1210" s="91"/>
      <c r="G1210" s="91"/>
      <c r="H1210" s="91"/>
      <c r="I1210" s="91"/>
    </row>
    <row r="1211" spans="2:9">
      <c r="B1211" s="91"/>
      <c r="C1211" s="91"/>
      <c r="D1211" s="91"/>
      <c r="E1211" s="91"/>
      <c r="F1211" s="91"/>
      <c r="G1211" s="91"/>
      <c r="H1211" s="91"/>
      <c r="I1211" s="91"/>
    </row>
    <row r="1212" spans="2:9">
      <c r="B1212" s="91"/>
      <c r="C1212" s="91"/>
      <c r="D1212" s="91"/>
      <c r="E1212" s="91"/>
      <c r="F1212" s="91"/>
      <c r="G1212" s="91"/>
      <c r="H1212" s="91"/>
      <c r="I1212" s="91"/>
    </row>
    <row r="1213" spans="2:9">
      <c r="B1213" s="91"/>
      <c r="C1213" s="91"/>
      <c r="D1213" s="91"/>
      <c r="E1213" s="91"/>
      <c r="F1213" s="91"/>
      <c r="G1213" s="91"/>
      <c r="H1213" s="91"/>
      <c r="I1213" s="91"/>
    </row>
    <row r="1214" spans="2:9">
      <c r="B1214" s="91"/>
      <c r="C1214" s="91"/>
      <c r="D1214" s="91"/>
      <c r="E1214" s="91"/>
      <c r="F1214" s="91"/>
      <c r="G1214" s="91"/>
      <c r="H1214" s="91"/>
      <c r="I1214" s="91"/>
    </row>
  </sheetData>
  <sheetProtection password="D6CB" sheet="1" objects="1" scenarios="1" formatCells="0" formatColumns="0" formatRows="0" insertColumns="0" insertRows="0" deleteColumns="0" deleteRows="0" selectLockedCells="1"/>
  <mergeCells count="5">
    <mergeCell ref="B5:B6"/>
    <mergeCell ref="C5:C6"/>
    <mergeCell ref="D5:D6"/>
    <mergeCell ref="E5:I5"/>
    <mergeCell ref="B4:I4"/>
  </mergeCells>
  <pageMargins left="0.39370078740157483" right="0.39370078740157483" top="0.39370078740157483" bottom="0.39370078740157483" header="0" footer="0"/>
  <pageSetup paperSize="9" scale="70" orientation="landscape" r:id="rId1"/>
  <headerFooter alignWithMargins="0"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1"/>
  <dimension ref="B1:O908"/>
  <sheetViews>
    <sheetView showGridLines="0" view="pageBreakPreview" zoomScale="70" zoomScaleNormal="75" zoomScaleSheetLayoutView="70" workbookViewId="0">
      <selection activeCell="N37" sqref="N37"/>
    </sheetView>
  </sheetViews>
  <sheetFormatPr defaultColWidth="9.140625" defaultRowHeight="12.75"/>
  <cols>
    <col min="1" max="1" width="1.85546875" style="1" customWidth="1"/>
    <col min="2" max="2" width="52" style="1" customWidth="1"/>
    <col min="3" max="15" width="14.140625" style="1" customWidth="1"/>
    <col min="16" max="16" width="1.7109375" style="1" customWidth="1"/>
    <col min="17" max="16384" width="9.140625" style="1"/>
  </cols>
  <sheetData>
    <row r="1" spans="2:15" ht="9.6" customHeight="1"/>
    <row r="2" spans="2:15" ht="15.75">
      <c r="B2" s="164" t="s">
        <v>942</v>
      </c>
      <c r="C2" s="448"/>
      <c r="D2" s="81"/>
      <c r="E2" s="81"/>
      <c r="F2" s="81"/>
    </row>
    <row r="3" spans="2:15" ht="7.9" customHeight="1" thickBot="1">
      <c r="B3" s="471"/>
      <c r="C3" s="448"/>
      <c r="D3" s="81"/>
      <c r="E3" s="81"/>
      <c r="F3" s="81"/>
    </row>
    <row r="4" spans="2:15" ht="15.75" thickBot="1">
      <c r="B4" s="1225" t="s">
        <v>593</v>
      </c>
      <c r="C4" s="1226"/>
      <c r="D4" s="1226"/>
      <c r="E4" s="1226"/>
      <c r="F4" s="1226"/>
      <c r="G4" s="1226"/>
      <c r="H4" s="1226"/>
      <c r="I4" s="1226"/>
      <c r="J4" s="1226"/>
      <c r="K4" s="1226"/>
      <c r="L4" s="1226"/>
      <c r="M4" s="1226"/>
      <c r="N4" s="1226"/>
      <c r="O4" s="1227"/>
    </row>
    <row r="5" spans="2:15">
      <c r="B5" s="477"/>
      <c r="C5" s="470" t="s">
        <v>399</v>
      </c>
      <c r="D5" s="470" t="s">
        <v>369</v>
      </c>
      <c r="E5" s="470" t="s">
        <v>370</v>
      </c>
      <c r="F5" s="470" t="s">
        <v>371</v>
      </c>
      <c r="G5" s="470" t="s">
        <v>372</v>
      </c>
      <c r="H5" s="470" t="s">
        <v>373</v>
      </c>
      <c r="I5" s="470" t="s">
        <v>374</v>
      </c>
      <c r="J5" s="470" t="s">
        <v>375</v>
      </c>
      <c r="K5" s="470" t="s">
        <v>376</v>
      </c>
      <c r="L5" s="470" t="s">
        <v>377</v>
      </c>
      <c r="M5" s="470" t="s">
        <v>378</v>
      </c>
      <c r="N5" s="470" t="s">
        <v>400</v>
      </c>
      <c r="O5" s="478" t="s">
        <v>401</v>
      </c>
    </row>
    <row r="6" spans="2:15" ht="15">
      <c r="B6" s="50" t="s">
        <v>922</v>
      </c>
      <c r="C6" s="51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3"/>
    </row>
    <row r="7" spans="2:15">
      <c r="B7" s="49" t="s">
        <v>402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40">
        <f>SUM(C7:N7)</f>
        <v>0</v>
      </c>
    </row>
    <row r="8" spans="2:15">
      <c r="B8" s="49" t="s">
        <v>403</v>
      </c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9">
        <f>IF(O7=0,0,+O9/O7)</f>
        <v>0</v>
      </c>
    </row>
    <row r="9" spans="2:15">
      <c r="B9" s="49" t="s">
        <v>404</v>
      </c>
      <c r="C9" s="5">
        <f t="shared" ref="C9:M9" si="0">C7*C8</f>
        <v>0</v>
      </c>
      <c r="D9" s="5">
        <f t="shared" si="0"/>
        <v>0</v>
      </c>
      <c r="E9" s="5">
        <f t="shared" si="0"/>
        <v>0</v>
      </c>
      <c r="F9" s="5">
        <f t="shared" si="0"/>
        <v>0</v>
      </c>
      <c r="G9" s="5">
        <f t="shared" si="0"/>
        <v>0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0</v>
      </c>
      <c r="N9" s="5">
        <f>N7*N8</f>
        <v>0</v>
      </c>
      <c r="O9" s="40">
        <f>SUM(C9:N9)</f>
        <v>0</v>
      </c>
    </row>
    <row r="10" spans="2:15" ht="15">
      <c r="B10" s="50" t="s">
        <v>923</v>
      </c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3"/>
    </row>
    <row r="11" spans="2:15">
      <c r="B11" s="49" t="s">
        <v>402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40">
        <f>SUM(C11:N11)</f>
        <v>0</v>
      </c>
    </row>
    <row r="12" spans="2:15">
      <c r="B12" s="49" t="s">
        <v>403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9">
        <f>IF(O11=0,0,+O13/O11)</f>
        <v>0</v>
      </c>
    </row>
    <row r="13" spans="2:15">
      <c r="B13" s="49" t="s">
        <v>405</v>
      </c>
      <c r="C13" s="5">
        <f t="shared" ref="C13:N13" si="1">C11*C12</f>
        <v>0</v>
      </c>
      <c r="D13" s="5">
        <f t="shared" si="1"/>
        <v>0</v>
      </c>
      <c r="E13" s="5">
        <f t="shared" si="1"/>
        <v>0</v>
      </c>
      <c r="F13" s="5">
        <f t="shared" si="1"/>
        <v>0</v>
      </c>
      <c r="G13" s="5">
        <f t="shared" si="1"/>
        <v>0</v>
      </c>
      <c r="H13" s="5">
        <f t="shared" si="1"/>
        <v>0</v>
      </c>
      <c r="I13" s="5">
        <f t="shared" si="1"/>
        <v>0</v>
      </c>
      <c r="J13" s="5">
        <f t="shared" si="1"/>
        <v>0</v>
      </c>
      <c r="K13" s="5">
        <f t="shared" si="1"/>
        <v>0</v>
      </c>
      <c r="L13" s="5">
        <f t="shared" si="1"/>
        <v>0</v>
      </c>
      <c r="M13" s="5">
        <f t="shared" si="1"/>
        <v>0</v>
      </c>
      <c r="N13" s="5">
        <f t="shared" si="1"/>
        <v>0</v>
      </c>
      <c r="O13" s="40">
        <f>SUM(C13:N13)</f>
        <v>0</v>
      </c>
    </row>
    <row r="14" spans="2:15" ht="15">
      <c r="B14" s="50" t="s">
        <v>406</v>
      </c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3"/>
    </row>
    <row r="15" spans="2:15">
      <c r="B15" s="49" t="s">
        <v>402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40">
        <f>SUM(C15:N15)</f>
        <v>0</v>
      </c>
    </row>
    <row r="16" spans="2:15">
      <c r="B16" s="49" t="s">
        <v>403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9">
        <f>IF(O15=0,0,+O17/O15)</f>
        <v>0</v>
      </c>
    </row>
    <row r="17" spans="2:15">
      <c r="B17" s="49" t="s">
        <v>405</v>
      </c>
      <c r="C17" s="5">
        <f t="shared" ref="C17:N17" si="2">C15*C16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  <c r="I17" s="5">
        <f t="shared" si="2"/>
        <v>0</v>
      </c>
      <c r="J17" s="5">
        <f t="shared" si="2"/>
        <v>0</v>
      </c>
      <c r="K17" s="5">
        <f t="shared" si="2"/>
        <v>0</v>
      </c>
      <c r="L17" s="5">
        <f t="shared" si="2"/>
        <v>0</v>
      </c>
      <c r="M17" s="5">
        <f t="shared" si="2"/>
        <v>0</v>
      </c>
      <c r="N17" s="5">
        <f t="shared" si="2"/>
        <v>0</v>
      </c>
      <c r="O17" s="40">
        <f>SUM(C17:N17)</f>
        <v>0</v>
      </c>
    </row>
    <row r="18" spans="2:15">
      <c r="B18" s="49"/>
      <c r="C18" s="51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3"/>
    </row>
    <row r="19" spans="2:15" ht="15.75">
      <c r="B19" s="54" t="s">
        <v>407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6"/>
    </row>
    <row r="20" spans="2:15" ht="13.5" thickBot="1">
      <c r="B20" s="57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9"/>
    </row>
    <row r="21" spans="2:15">
      <c r="B21" s="270" t="s">
        <v>408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7"/>
    </row>
    <row r="22" spans="2:15" ht="13.5" thickBot="1">
      <c r="B22" s="271" t="s">
        <v>397</v>
      </c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4"/>
    </row>
    <row r="23" spans="2:15" ht="13.5" thickBot="1">
      <c r="B23" s="91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06"/>
    </row>
    <row r="24" spans="2:15" ht="15.75" thickBot="1">
      <c r="B24" s="1225" t="s">
        <v>594</v>
      </c>
      <c r="C24" s="1226"/>
      <c r="D24" s="1226"/>
      <c r="E24" s="1226"/>
      <c r="F24" s="1226"/>
      <c r="G24" s="1226"/>
      <c r="H24" s="1226"/>
      <c r="I24" s="1226"/>
      <c r="J24" s="1226"/>
      <c r="K24" s="1226"/>
      <c r="L24" s="1226"/>
      <c r="M24" s="1226"/>
      <c r="N24" s="1226"/>
      <c r="O24" s="1227"/>
    </row>
    <row r="25" spans="2:15">
      <c r="B25" s="477"/>
      <c r="C25" s="470" t="s">
        <v>399</v>
      </c>
      <c r="D25" s="470" t="s">
        <v>369</v>
      </c>
      <c r="E25" s="470" t="s">
        <v>370</v>
      </c>
      <c r="F25" s="470" t="s">
        <v>371</v>
      </c>
      <c r="G25" s="470" t="s">
        <v>372</v>
      </c>
      <c r="H25" s="470" t="s">
        <v>373</v>
      </c>
      <c r="I25" s="470" t="s">
        <v>374</v>
      </c>
      <c r="J25" s="470" t="s">
        <v>375</v>
      </c>
      <c r="K25" s="470" t="s">
        <v>376</v>
      </c>
      <c r="L25" s="470" t="s">
        <v>377</v>
      </c>
      <c r="M25" s="470" t="s">
        <v>378</v>
      </c>
      <c r="N25" s="470" t="s">
        <v>400</v>
      </c>
      <c r="O25" s="478" t="s">
        <v>401</v>
      </c>
    </row>
    <row r="26" spans="2:15" ht="15">
      <c r="B26" s="50" t="s">
        <v>922</v>
      </c>
      <c r="C26" s="51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</row>
    <row r="27" spans="2:15">
      <c r="B27" s="49" t="s">
        <v>402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40">
        <f>SUM(C27:N27)</f>
        <v>0</v>
      </c>
    </row>
    <row r="28" spans="2:15">
      <c r="B28" s="49" t="s">
        <v>403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9">
        <f>IF(O27=0,0,+O29/O27)</f>
        <v>0</v>
      </c>
    </row>
    <row r="29" spans="2:15">
      <c r="B29" s="49" t="s">
        <v>404</v>
      </c>
      <c r="C29" s="5">
        <f t="shared" ref="C29:M29" si="3">C27*C28</f>
        <v>0</v>
      </c>
      <c r="D29" s="5">
        <f>D27*D28</f>
        <v>0</v>
      </c>
      <c r="E29" s="5">
        <f t="shared" si="3"/>
        <v>0</v>
      </c>
      <c r="F29" s="5">
        <f t="shared" si="3"/>
        <v>0</v>
      </c>
      <c r="G29" s="5">
        <f t="shared" si="3"/>
        <v>0</v>
      </c>
      <c r="H29" s="5">
        <f t="shared" si="3"/>
        <v>0</v>
      </c>
      <c r="I29" s="5">
        <f t="shared" si="3"/>
        <v>0</v>
      </c>
      <c r="J29" s="5">
        <f t="shared" si="3"/>
        <v>0</v>
      </c>
      <c r="K29" s="5">
        <f t="shared" si="3"/>
        <v>0</v>
      </c>
      <c r="L29" s="5">
        <f t="shared" si="3"/>
        <v>0</v>
      </c>
      <c r="M29" s="5">
        <f t="shared" si="3"/>
        <v>0</v>
      </c>
      <c r="N29" s="5">
        <f>N27*N28</f>
        <v>0</v>
      </c>
      <c r="O29" s="40">
        <f>SUM(C29:N29)</f>
        <v>0</v>
      </c>
    </row>
    <row r="30" spans="2:15" ht="15">
      <c r="B30" s="50" t="s">
        <v>923</v>
      </c>
      <c r="C30" s="51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3"/>
    </row>
    <row r="31" spans="2:15">
      <c r="B31" s="49" t="s">
        <v>402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40">
        <f>SUM(C31:N31)</f>
        <v>0</v>
      </c>
    </row>
    <row r="32" spans="2:15">
      <c r="B32" s="49" t="s">
        <v>403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9">
        <f>IF(O31=0,0,+O33/O31)</f>
        <v>0</v>
      </c>
    </row>
    <row r="33" spans="2:15">
      <c r="B33" s="49" t="s">
        <v>405</v>
      </c>
      <c r="C33" s="5">
        <f t="shared" ref="C33:N33" si="4">C31*C32</f>
        <v>0</v>
      </c>
      <c r="D33" s="5">
        <f t="shared" si="4"/>
        <v>0</v>
      </c>
      <c r="E33" s="5">
        <f t="shared" si="4"/>
        <v>0</v>
      </c>
      <c r="F33" s="5">
        <f t="shared" si="4"/>
        <v>0</v>
      </c>
      <c r="G33" s="5">
        <f t="shared" si="4"/>
        <v>0</v>
      </c>
      <c r="H33" s="5">
        <f t="shared" si="4"/>
        <v>0</v>
      </c>
      <c r="I33" s="5">
        <f t="shared" si="4"/>
        <v>0</v>
      </c>
      <c r="J33" s="5">
        <f t="shared" si="4"/>
        <v>0</v>
      </c>
      <c r="K33" s="5">
        <f t="shared" si="4"/>
        <v>0</v>
      </c>
      <c r="L33" s="5">
        <f t="shared" si="4"/>
        <v>0</v>
      </c>
      <c r="M33" s="5">
        <f t="shared" si="4"/>
        <v>0</v>
      </c>
      <c r="N33" s="5">
        <f t="shared" si="4"/>
        <v>0</v>
      </c>
      <c r="O33" s="40">
        <f>SUM(C33:N33)</f>
        <v>0</v>
      </c>
    </row>
    <row r="34" spans="2:15" ht="15">
      <c r="B34" s="50" t="s">
        <v>406</v>
      </c>
      <c r="C34" s="51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3"/>
    </row>
    <row r="35" spans="2:15">
      <c r="B35" s="49" t="s">
        <v>402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40">
        <f>SUM(C35:N35)</f>
        <v>0</v>
      </c>
    </row>
    <row r="36" spans="2:15">
      <c r="B36" s="49" t="s">
        <v>403</v>
      </c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9">
        <f>IF(O35=0,0,+O37/O35)</f>
        <v>0</v>
      </c>
    </row>
    <row r="37" spans="2:15">
      <c r="B37" s="49" t="s">
        <v>405</v>
      </c>
      <c r="C37" s="5">
        <f t="shared" ref="C37:N37" si="5">C35*C36</f>
        <v>0</v>
      </c>
      <c r="D37" s="5">
        <f t="shared" si="5"/>
        <v>0</v>
      </c>
      <c r="E37" s="5">
        <f t="shared" si="5"/>
        <v>0</v>
      </c>
      <c r="F37" s="5">
        <f t="shared" si="5"/>
        <v>0</v>
      </c>
      <c r="G37" s="5">
        <f t="shared" si="5"/>
        <v>0</v>
      </c>
      <c r="H37" s="5">
        <f t="shared" si="5"/>
        <v>0</v>
      </c>
      <c r="I37" s="5">
        <f t="shared" si="5"/>
        <v>0</v>
      </c>
      <c r="J37" s="5">
        <f t="shared" si="5"/>
        <v>0</v>
      </c>
      <c r="K37" s="5">
        <f t="shared" si="5"/>
        <v>0</v>
      </c>
      <c r="L37" s="5">
        <f t="shared" si="5"/>
        <v>0</v>
      </c>
      <c r="M37" s="5">
        <f t="shared" si="5"/>
        <v>0</v>
      </c>
      <c r="N37" s="5">
        <f t="shared" si="5"/>
        <v>0</v>
      </c>
      <c r="O37" s="40">
        <f>SUM(C37:N37)</f>
        <v>0</v>
      </c>
    </row>
    <row r="38" spans="2:15">
      <c r="B38" s="49"/>
      <c r="C38" s="51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3"/>
    </row>
    <row r="39" spans="2:15" ht="15.75">
      <c r="B39" s="54" t="s">
        <v>407</v>
      </c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6"/>
    </row>
    <row r="40" spans="2:15" ht="13.5" thickBot="1">
      <c r="B40" s="57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/>
    </row>
    <row r="41" spans="2:15">
      <c r="B41" s="270" t="s">
        <v>408</v>
      </c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7"/>
    </row>
    <row r="42" spans="2:15" ht="13.5" thickBot="1">
      <c r="B42" s="271" t="s">
        <v>397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4"/>
    </row>
    <row r="43" spans="2:15" ht="13.5" thickBot="1">
      <c r="B43" s="91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06"/>
    </row>
    <row r="44" spans="2:15" ht="15.75" thickBot="1">
      <c r="B44" s="1225" t="s">
        <v>536</v>
      </c>
      <c r="C44" s="1226"/>
      <c r="D44" s="1226"/>
      <c r="E44" s="1226"/>
      <c r="F44" s="1226"/>
      <c r="G44" s="1226"/>
      <c r="H44" s="1226"/>
      <c r="I44" s="1226"/>
      <c r="J44" s="1226"/>
      <c r="K44" s="1226"/>
      <c r="L44" s="1226"/>
      <c r="M44" s="1226"/>
      <c r="N44" s="1226"/>
      <c r="O44" s="1227"/>
    </row>
    <row r="45" spans="2:15">
      <c r="B45" s="477"/>
      <c r="C45" s="470" t="s">
        <v>399</v>
      </c>
      <c r="D45" s="470" t="s">
        <v>369</v>
      </c>
      <c r="E45" s="470" t="s">
        <v>370</v>
      </c>
      <c r="F45" s="470" t="s">
        <v>371</v>
      </c>
      <c r="G45" s="470" t="s">
        <v>372</v>
      </c>
      <c r="H45" s="470" t="s">
        <v>373</v>
      </c>
      <c r="I45" s="470" t="s">
        <v>374</v>
      </c>
      <c r="J45" s="470" t="s">
        <v>375</v>
      </c>
      <c r="K45" s="470" t="s">
        <v>376</v>
      </c>
      <c r="L45" s="470" t="s">
        <v>377</v>
      </c>
      <c r="M45" s="470" t="s">
        <v>378</v>
      </c>
      <c r="N45" s="470" t="s">
        <v>400</v>
      </c>
      <c r="O45" s="478" t="s">
        <v>401</v>
      </c>
    </row>
    <row r="46" spans="2:15" ht="15">
      <c r="B46" s="50" t="s">
        <v>922</v>
      </c>
      <c r="C46" s="51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3"/>
    </row>
    <row r="47" spans="2:15">
      <c r="B47" s="49" t="s">
        <v>402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40">
        <f>SUM(C47:N47)</f>
        <v>0</v>
      </c>
    </row>
    <row r="48" spans="2:15">
      <c r="B48" s="49" t="s">
        <v>403</v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9">
        <f>IF(O47=0,0,+O49/O47)</f>
        <v>0</v>
      </c>
    </row>
    <row r="49" spans="2:15">
      <c r="B49" s="49" t="s">
        <v>404</v>
      </c>
      <c r="C49" s="5">
        <f t="shared" ref="C49:M49" si="6">C47*C48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>N47*N48</f>
        <v>0</v>
      </c>
      <c r="O49" s="40">
        <f>SUM(C49:N49)</f>
        <v>0</v>
      </c>
    </row>
    <row r="50" spans="2:15" ht="15">
      <c r="B50" s="50" t="s">
        <v>923</v>
      </c>
      <c r="C50" s="51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3"/>
    </row>
    <row r="51" spans="2:15">
      <c r="B51" s="49" t="s">
        <v>402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40">
        <f>SUM(C51:N51)</f>
        <v>0</v>
      </c>
    </row>
    <row r="52" spans="2:15">
      <c r="B52" s="49" t="s">
        <v>403</v>
      </c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9">
        <f>IF(O51=0,0,+O53/O51)</f>
        <v>0</v>
      </c>
    </row>
    <row r="53" spans="2:15">
      <c r="B53" s="49" t="s">
        <v>405</v>
      </c>
      <c r="C53" s="5">
        <f t="shared" ref="C53:N53" si="7">C51*C52</f>
        <v>0</v>
      </c>
      <c r="D53" s="5">
        <f t="shared" si="7"/>
        <v>0</v>
      </c>
      <c r="E53" s="5">
        <f t="shared" si="7"/>
        <v>0</v>
      </c>
      <c r="F53" s="5">
        <f t="shared" si="7"/>
        <v>0</v>
      </c>
      <c r="G53" s="5">
        <f t="shared" si="7"/>
        <v>0</v>
      </c>
      <c r="H53" s="5">
        <f t="shared" si="7"/>
        <v>0</v>
      </c>
      <c r="I53" s="5">
        <f t="shared" si="7"/>
        <v>0</v>
      </c>
      <c r="J53" s="5">
        <f t="shared" si="7"/>
        <v>0</v>
      </c>
      <c r="K53" s="5">
        <f t="shared" si="7"/>
        <v>0</v>
      </c>
      <c r="L53" s="5">
        <f t="shared" si="7"/>
        <v>0</v>
      </c>
      <c r="M53" s="5">
        <f t="shared" si="7"/>
        <v>0</v>
      </c>
      <c r="N53" s="5">
        <f t="shared" si="7"/>
        <v>0</v>
      </c>
      <c r="O53" s="40">
        <f>SUM(C53:N53)</f>
        <v>0</v>
      </c>
    </row>
    <row r="54" spans="2:15" ht="15">
      <c r="B54" s="50" t="s">
        <v>406</v>
      </c>
      <c r="C54" s="51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3"/>
    </row>
    <row r="55" spans="2:15">
      <c r="B55" s="49" t="s">
        <v>402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40">
        <f>SUM(C55:N55)</f>
        <v>0</v>
      </c>
    </row>
    <row r="56" spans="2:15">
      <c r="B56" s="49" t="s">
        <v>403</v>
      </c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9">
        <f>IF(O55=0,0,+O57/O55)</f>
        <v>0</v>
      </c>
    </row>
    <row r="57" spans="2:15">
      <c r="B57" s="49" t="s">
        <v>405</v>
      </c>
      <c r="C57" s="5">
        <f t="shared" ref="C57:N57" si="8">C55*C56</f>
        <v>0</v>
      </c>
      <c r="D57" s="5">
        <f t="shared" si="8"/>
        <v>0</v>
      </c>
      <c r="E57" s="5">
        <f t="shared" si="8"/>
        <v>0</v>
      </c>
      <c r="F57" s="5">
        <f t="shared" si="8"/>
        <v>0</v>
      </c>
      <c r="G57" s="5">
        <f t="shared" si="8"/>
        <v>0</v>
      </c>
      <c r="H57" s="5">
        <f t="shared" si="8"/>
        <v>0</v>
      </c>
      <c r="I57" s="5">
        <f t="shared" si="8"/>
        <v>0</v>
      </c>
      <c r="J57" s="5">
        <f t="shared" si="8"/>
        <v>0</v>
      </c>
      <c r="K57" s="5">
        <f t="shared" si="8"/>
        <v>0</v>
      </c>
      <c r="L57" s="5">
        <f t="shared" si="8"/>
        <v>0</v>
      </c>
      <c r="M57" s="5">
        <f t="shared" si="8"/>
        <v>0</v>
      </c>
      <c r="N57" s="5">
        <f t="shared" si="8"/>
        <v>0</v>
      </c>
      <c r="O57" s="40">
        <f>SUM(C57:N57)</f>
        <v>0</v>
      </c>
    </row>
    <row r="58" spans="2:15">
      <c r="B58" s="49"/>
      <c r="C58" s="51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3"/>
    </row>
    <row r="59" spans="2:15" ht="15.75">
      <c r="B59" s="54" t="s">
        <v>407</v>
      </c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6"/>
    </row>
    <row r="60" spans="2:15" ht="13.5" thickBot="1">
      <c r="B60" s="57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/>
    </row>
    <row r="61" spans="2:15">
      <c r="B61" s="270" t="s">
        <v>408</v>
      </c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7"/>
    </row>
    <row r="62" spans="2:15" ht="13.5" thickBot="1">
      <c r="B62" s="271" t="s">
        <v>397</v>
      </c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4"/>
    </row>
    <row r="63" spans="2:15" ht="13.5" thickBot="1">
      <c r="B63" s="91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06"/>
    </row>
    <row r="64" spans="2:15" ht="15.75" thickBot="1">
      <c r="B64" s="1225" t="s">
        <v>595</v>
      </c>
      <c r="C64" s="1226"/>
      <c r="D64" s="1226"/>
      <c r="E64" s="1226"/>
      <c r="F64" s="1226"/>
      <c r="G64" s="1226"/>
      <c r="H64" s="1226"/>
      <c r="I64" s="1226"/>
      <c r="J64" s="1226"/>
      <c r="K64" s="1226"/>
      <c r="L64" s="1226"/>
      <c r="M64" s="1226"/>
      <c r="N64" s="1226"/>
      <c r="O64" s="1227"/>
    </row>
    <row r="65" spans="2:15">
      <c r="B65" s="477"/>
      <c r="C65" s="470" t="s">
        <v>399</v>
      </c>
      <c r="D65" s="470" t="s">
        <v>369</v>
      </c>
      <c r="E65" s="470" t="s">
        <v>370</v>
      </c>
      <c r="F65" s="470" t="s">
        <v>371</v>
      </c>
      <c r="G65" s="470" t="s">
        <v>372</v>
      </c>
      <c r="H65" s="470" t="s">
        <v>373</v>
      </c>
      <c r="I65" s="470" t="s">
        <v>374</v>
      </c>
      <c r="J65" s="470" t="s">
        <v>375</v>
      </c>
      <c r="K65" s="470" t="s">
        <v>376</v>
      </c>
      <c r="L65" s="470" t="s">
        <v>377</v>
      </c>
      <c r="M65" s="470" t="s">
        <v>378</v>
      </c>
      <c r="N65" s="470" t="s">
        <v>400</v>
      </c>
      <c r="O65" s="478" t="s">
        <v>401</v>
      </c>
    </row>
    <row r="66" spans="2:15" ht="15">
      <c r="B66" s="50" t="s">
        <v>922</v>
      </c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3"/>
    </row>
    <row r="67" spans="2:15">
      <c r="B67" s="49" t="s">
        <v>402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40">
        <f>SUM(C67:N67)</f>
        <v>0</v>
      </c>
    </row>
    <row r="68" spans="2:15">
      <c r="B68" s="49" t="s">
        <v>403</v>
      </c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9">
        <f>IF(O67=0,0,+O69/O67)</f>
        <v>0</v>
      </c>
    </row>
    <row r="69" spans="2:15">
      <c r="B69" s="49" t="s">
        <v>404</v>
      </c>
      <c r="C69" s="5">
        <f t="shared" ref="C69:M69" si="9">C67*C68</f>
        <v>0</v>
      </c>
      <c r="D69" s="5">
        <f t="shared" si="9"/>
        <v>0</v>
      </c>
      <c r="E69" s="5">
        <f t="shared" si="9"/>
        <v>0</v>
      </c>
      <c r="F69" s="5">
        <f t="shared" si="9"/>
        <v>0</v>
      </c>
      <c r="G69" s="5">
        <f t="shared" si="9"/>
        <v>0</v>
      </c>
      <c r="H69" s="5">
        <f t="shared" si="9"/>
        <v>0</v>
      </c>
      <c r="I69" s="5">
        <f t="shared" si="9"/>
        <v>0</v>
      </c>
      <c r="J69" s="5">
        <f t="shared" si="9"/>
        <v>0</v>
      </c>
      <c r="K69" s="5">
        <f t="shared" si="9"/>
        <v>0</v>
      </c>
      <c r="L69" s="5">
        <f t="shared" si="9"/>
        <v>0</v>
      </c>
      <c r="M69" s="5">
        <f t="shared" si="9"/>
        <v>0</v>
      </c>
      <c r="N69" s="5">
        <f>N67*N68</f>
        <v>0</v>
      </c>
      <c r="O69" s="40">
        <f>SUM(C69:N69)</f>
        <v>0</v>
      </c>
    </row>
    <row r="70" spans="2:15" ht="15">
      <c r="B70" s="50" t="s">
        <v>923</v>
      </c>
      <c r="C70" s="51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3"/>
    </row>
    <row r="71" spans="2:15">
      <c r="B71" s="49" t="s">
        <v>402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40">
        <f>SUM(C71:N71)</f>
        <v>0</v>
      </c>
    </row>
    <row r="72" spans="2:15">
      <c r="B72" s="49" t="s">
        <v>403</v>
      </c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9">
        <f>IF(O71=0,0,+O73/O71)</f>
        <v>0</v>
      </c>
    </row>
    <row r="73" spans="2:15">
      <c r="B73" s="49" t="s">
        <v>405</v>
      </c>
      <c r="C73" s="5">
        <f t="shared" ref="C73:N73" si="10">C71*C72</f>
        <v>0</v>
      </c>
      <c r="D73" s="5">
        <f t="shared" si="10"/>
        <v>0</v>
      </c>
      <c r="E73" s="5">
        <f t="shared" si="10"/>
        <v>0</v>
      </c>
      <c r="F73" s="5">
        <f t="shared" si="10"/>
        <v>0</v>
      </c>
      <c r="G73" s="5">
        <f t="shared" si="10"/>
        <v>0</v>
      </c>
      <c r="H73" s="5">
        <f t="shared" si="10"/>
        <v>0</v>
      </c>
      <c r="I73" s="5">
        <f t="shared" si="10"/>
        <v>0</v>
      </c>
      <c r="J73" s="5">
        <f t="shared" si="10"/>
        <v>0</v>
      </c>
      <c r="K73" s="5">
        <f t="shared" si="10"/>
        <v>0</v>
      </c>
      <c r="L73" s="5">
        <f t="shared" si="10"/>
        <v>0</v>
      </c>
      <c r="M73" s="5">
        <f t="shared" si="10"/>
        <v>0</v>
      </c>
      <c r="N73" s="5">
        <f t="shared" si="10"/>
        <v>0</v>
      </c>
      <c r="O73" s="40">
        <f>SUM(C73:N73)</f>
        <v>0</v>
      </c>
    </row>
    <row r="74" spans="2:15" ht="15">
      <c r="B74" s="50" t="s">
        <v>406</v>
      </c>
      <c r="C74" s="51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3"/>
    </row>
    <row r="75" spans="2:15">
      <c r="B75" s="49" t="s">
        <v>402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40">
        <f>SUM(C75:N75)</f>
        <v>0</v>
      </c>
    </row>
    <row r="76" spans="2:15">
      <c r="B76" s="49" t="s">
        <v>403</v>
      </c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9">
        <f>IF(O75=0,0,+O77/O75)</f>
        <v>0</v>
      </c>
    </row>
    <row r="77" spans="2:15">
      <c r="B77" s="49" t="s">
        <v>405</v>
      </c>
      <c r="C77" s="5">
        <f t="shared" ref="C77:N77" si="11">C75*C76</f>
        <v>0</v>
      </c>
      <c r="D77" s="5">
        <f t="shared" si="11"/>
        <v>0</v>
      </c>
      <c r="E77" s="5">
        <f t="shared" si="11"/>
        <v>0</v>
      </c>
      <c r="F77" s="5">
        <f t="shared" si="11"/>
        <v>0</v>
      </c>
      <c r="G77" s="5">
        <f t="shared" si="11"/>
        <v>0</v>
      </c>
      <c r="H77" s="5">
        <f t="shared" si="11"/>
        <v>0</v>
      </c>
      <c r="I77" s="5">
        <f t="shared" si="11"/>
        <v>0</v>
      </c>
      <c r="J77" s="5">
        <f t="shared" si="11"/>
        <v>0</v>
      </c>
      <c r="K77" s="5">
        <f t="shared" si="11"/>
        <v>0</v>
      </c>
      <c r="L77" s="5">
        <f t="shared" si="11"/>
        <v>0</v>
      </c>
      <c r="M77" s="5">
        <f t="shared" si="11"/>
        <v>0</v>
      </c>
      <c r="N77" s="5">
        <f t="shared" si="11"/>
        <v>0</v>
      </c>
      <c r="O77" s="40">
        <f>SUM(C77:N77)</f>
        <v>0</v>
      </c>
    </row>
    <row r="78" spans="2:15">
      <c r="B78" s="49"/>
      <c r="C78" s="51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3"/>
    </row>
    <row r="79" spans="2:15" ht="15.75">
      <c r="B79" s="54" t="s">
        <v>407</v>
      </c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6"/>
    </row>
    <row r="80" spans="2:15" ht="13.5" thickBot="1">
      <c r="B80" s="57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/>
    </row>
    <row r="81" spans="2:15">
      <c r="B81" s="270" t="s">
        <v>408</v>
      </c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7"/>
    </row>
    <row r="82" spans="2:15" ht="13.5" thickBot="1">
      <c r="B82" s="271" t="s">
        <v>397</v>
      </c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4"/>
    </row>
    <row r="83" spans="2:15" ht="13.5" thickBot="1">
      <c r="B83" s="91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106"/>
    </row>
    <row r="84" spans="2:15" ht="15.75" thickBot="1">
      <c r="B84" s="1225" t="s">
        <v>1094</v>
      </c>
      <c r="C84" s="1226"/>
      <c r="D84" s="1226"/>
      <c r="E84" s="1226"/>
      <c r="F84" s="1226"/>
      <c r="G84" s="1226"/>
      <c r="H84" s="1226"/>
      <c r="I84" s="1226"/>
      <c r="J84" s="1226"/>
      <c r="K84" s="1226"/>
      <c r="L84" s="1226"/>
      <c r="M84" s="1226"/>
      <c r="N84" s="1226"/>
      <c r="O84" s="1227"/>
    </row>
    <row r="85" spans="2:15">
      <c r="B85" s="477"/>
      <c r="C85" s="470" t="s">
        <v>399</v>
      </c>
      <c r="D85" s="470" t="s">
        <v>369</v>
      </c>
      <c r="E85" s="470" t="s">
        <v>370</v>
      </c>
      <c r="F85" s="470" t="s">
        <v>371</v>
      </c>
      <c r="G85" s="470" t="s">
        <v>372</v>
      </c>
      <c r="H85" s="470" t="s">
        <v>373</v>
      </c>
      <c r="I85" s="470" t="s">
        <v>374</v>
      </c>
      <c r="J85" s="470" t="s">
        <v>375</v>
      </c>
      <c r="K85" s="470" t="s">
        <v>376</v>
      </c>
      <c r="L85" s="470" t="s">
        <v>377</v>
      </c>
      <c r="M85" s="470" t="s">
        <v>378</v>
      </c>
      <c r="N85" s="470" t="s">
        <v>400</v>
      </c>
      <c r="O85" s="478" t="s">
        <v>401</v>
      </c>
    </row>
    <row r="86" spans="2:15" ht="15">
      <c r="B86" s="50" t="s">
        <v>922</v>
      </c>
      <c r="C86" s="51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3"/>
    </row>
    <row r="87" spans="2:15">
      <c r="B87" s="49" t="s">
        <v>402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40">
        <f>SUM(C87:N87)</f>
        <v>0</v>
      </c>
    </row>
    <row r="88" spans="2:15">
      <c r="B88" s="49" t="s">
        <v>403</v>
      </c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9">
        <f>IF(O87=0,0,+O89/O87)</f>
        <v>0</v>
      </c>
    </row>
    <row r="89" spans="2:15">
      <c r="B89" s="49" t="s">
        <v>404</v>
      </c>
      <c r="C89" s="5">
        <f t="shared" ref="C89:M89" si="12">C87*C88</f>
        <v>0</v>
      </c>
      <c r="D89" s="5">
        <f t="shared" si="12"/>
        <v>0</v>
      </c>
      <c r="E89" s="5">
        <f t="shared" si="12"/>
        <v>0</v>
      </c>
      <c r="F89" s="5">
        <f t="shared" si="12"/>
        <v>0</v>
      </c>
      <c r="G89" s="5">
        <f t="shared" si="12"/>
        <v>0</v>
      </c>
      <c r="H89" s="5">
        <f t="shared" si="12"/>
        <v>0</v>
      </c>
      <c r="I89" s="5">
        <f t="shared" si="12"/>
        <v>0</v>
      </c>
      <c r="J89" s="5">
        <f t="shared" si="12"/>
        <v>0</v>
      </c>
      <c r="K89" s="5">
        <f t="shared" si="12"/>
        <v>0</v>
      </c>
      <c r="L89" s="5">
        <f t="shared" si="12"/>
        <v>0</v>
      </c>
      <c r="M89" s="5">
        <f t="shared" si="12"/>
        <v>0</v>
      </c>
      <c r="N89" s="5">
        <f>N87*N88</f>
        <v>0</v>
      </c>
      <c r="O89" s="40">
        <f>SUM(C89:N89)</f>
        <v>0</v>
      </c>
    </row>
    <row r="90" spans="2:15" ht="15">
      <c r="B90" s="50" t="s">
        <v>923</v>
      </c>
      <c r="C90" s="51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3"/>
    </row>
    <row r="91" spans="2:15">
      <c r="B91" s="49" t="s">
        <v>402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40">
        <f>SUM(C91:N91)</f>
        <v>0</v>
      </c>
    </row>
    <row r="92" spans="2:15">
      <c r="B92" s="49" t="s">
        <v>403</v>
      </c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9">
        <f>IF(O91=0,0,+O93/O91)</f>
        <v>0</v>
      </c>
    </row>
    <row r="93" spans="2:15">
      <c r="B93" s="49" t="s">
        <v>405</v>
      </c>
      <c r="C93" s="5">
        <f t="shared" ref="C93:N93" si="13">C91*C92</f>
        <v>0</v>
      </c>
      <c r="D93" s="5">
        <f t="shared" si="13"/>
        <v>0</v>
      </c>
      <c r="E93" s="5">
        <f t="shared" si="13"/>
        <v>0</v>
      </c>
      <c r="F93" s="5">
        <f t="shared" si="13"/>
        <v>0</v>
      </c>
      <c r="G93" s="5">
        <f t="shared" si="13"/>
        <v>0</v>
      </c>
      <c r="H93" s="5">
        <f t="shared" si="13"/>
        <v>0</v>
      </c>
      <c r="I93" s="5">
        <f t="shared" si="13"/>
        <v>0</v>
      </c>
      <c r="J93" s="5">
        <f t="shared" si="13"/>
        <v>0</v>
      </c>
      <c r="K93" s="5">
        <f t="shared" si="13"/>
        <v>0</v>
      </c>
      <c r="L93" s="5">
        <f t="shared" si="13"/>
        <v>0</v>
      </c>
      <c r="M93" s="5">
        <f t="shared" si="13"/>
        <v>0</v>
      </c>
      <c r="N93" s="5">
        <f t="shared" si="13"/>
        <v>0</v>
      </c>
      <c r="O93" s="40">
        <f>SUM(C93:N93)</f>
        <v>0</v>
      </c>
    </row>
    <row r="94" spans="2:15" ht="15">
      <c r="B94" s="50" t="s">
        <v>406</v>
      </c>
      <c r="C94" s="51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3"/>
    </row>
    <row r="95" spans="2:15">
      <c r="B95" s="49" t="s">
        <v>402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40">
        <f>SUM(C95:N95)</f>
        <v>0</v>
      </c>
    </row>
    <row r="96" spans="2:15">
      <c r="B96" s="49" t="s">
        <v>403</v>
      </c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9">
        <f>IF(O95=0,0,+O97/O95)</f>
        <v>0</v>
      </c>
    </row>
    <row r="97" spans="2:15">
      <c r="B97" s="49" t="s">
        <v>405</v>
      </c>
      <c r="C97" s="5">
        <f t="shared" ref="C97:N97" si="14">C95*C96</f>
        <v>0</v>
      </c>
      <c r="D97" s="5">
        <f t="shared" si="14"/>
        <v>0</v>
      </c>
      <c r="E97" s="5">
        <f t="shared" si="14"/>
        <v>0</v>
      </c>
      <c r="F97" s="5">
        <f t="shared" si="14"/>
        <v>0</v>
      </c>
      <c r="G97" s="5">
        <f t="shared" si="14"/>
        <v>0</v>
      </c>
      <c r="H97" s="5">
        <f t="shared" si="14"/>
        <v>0</v>
      </c>
      <c r="I97" s="5">
        <f t="shared" si="14"/>
        <v>0</v>
      </c>
      <c r="J97" s="5">
        <f t="shared" si="14"/>
        <v>0</v>
      </c>
      <c r="K97" s="5">
        <f t="shared" si="14"/>
        <v>0</v>
      </c>
      <c r="L97" s="5">
        <f t="shared" si="14"/>
        <v>0</v>
      </c>
      <c r="M97" s="5">
        <f t="shared" si="14"/>
        <v>0</v>
      </c>
      <c r="N97" s="5">
        <f t="shared" si="14"/>
        <v>0</v>
      </c>
      <c r="O97" s="40">
        <f>SUM(C97:N97)</f>
        <v>0</v>
      </c>
    </row>
    <row r="98" spans="2:15">
      <c r="B98" s="49"/>
      <c r="C98" s="51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3"/>
    </row>
    <row r="99" spans="2:15" ht="15.75">
      <c r="B99" s="54" t="s">
        <v>407</v>
      </c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6"/>
    </row>
    <row r="100" spans="2:15" ht="13.5" thickBot="1">
      <c r="B100" s="57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/>
    </row>
    <row r="101" spans="2:15">
      <c r="B101" s="270" t="s">
        <v>408</v>
      </c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7"/>
    </row>
    <row r="102" spans="2:15" ht="13.5" thickBot="1">
      <c r="B102" s="271" t="s">
        <v>397</v>
      </c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4"/>
    </row>
    <row r="103" spans="2:15" ht="7.9" customHeight="1">
      <c r="B103" s="91"/>
      <c r="C103" s="91"/>
      <c r="D103" s="91"/>
      <c r="E103" s="91"/>
    </row>
    <row r="104" spans="2:15">
      <c r="B104" s="91"/>
      <c r="C104" s="91"/>
      <c r="D104" s="91"/>
      <c r="E104" s="91"/>
    </row>
    <row r="105" spans="2:15">
      <c r="B105" s="91"/>
      <c r="C105" s="91"/>
      <c r="D105" s="91"/>
      <c r="E105" s="91"/>
    </row>
    <row r="106" spans="2:15">
      <c r="B106" s="91"/>
      <c r="C106" s="91"/>
      <c r="D106" s="91"/>
      <c r="E106" s="91"/>
    </row>
    <row r="107" spans="2:15">
      <c r="B107" s="91"/>
      <c r="C107" s="91"/>
      <c r="D107" s="91"/>
      <c r="E107" s="91"/>
    </row>
    <row r="108" spans="2:15">
      <c r="B108" s="91"/>
      <c r="C108" s="91"/>
      <c r="D108" s="91"/>
      <c r="E108" s="91"/>
    </row>
    <row r="109" spans="2:15">
      <c r="B109" s="91"/>
      <c r="C109" s="91"/>
      <c r="D109" s="91"/>
      <c r="E109" s="91"/>
    </row>
    <row r="110" spans="2:15">
      <c r="B110" s="91"/>
      <c r="C110" s="91"/>
      <c r="D110" s="91"/>
      <c r="E110" s="91"/>
    </row>
    <row r="111" spans="2:15">
      <c r="B111" s="91"/>
      <c r="C111" s="91"/>
      <c r="D111" s="91"/>
      <c r="E111" s="91"/>
    </row>
    <row r="112" spans="2:15">
      <c r="B112" s="91"/>
      <c r="C112" s="91"/>
      <c r="D112" s="91"/>
      <c r="E112" s="91"/>
    </row>
    <row r="113" spans="2:5">
      <c r="B113" s="91"/>
      <c r="C113" s="91"/>
      <c r="D113" s="91"/>
      <c r="E113" s="91"/>
    </row>
    <row r="114" spans="2:5">
      <c r="B114" s="91"/>
      <c r="C114" s="91"/>
      <c r="D114" s="91"/>
      <c r="E114" s="91"/>
    </row>
    <row r="115" spans="2:5">
      <c r="B115" s="91"/>
      <c r="C115" s="91"/>
      <c r="D115" s="91"/>
      <c r="E115" s="91"/>
    </row>
    <row r="116" spans="2:5">
      <c r="B116" s="91"/>
      <c r="C116" s="91"/>
      <c r="D116" s="91"/>
      <c r="E116" s="91"/>
    </row>
    <row r="117" spans="2:5">
      <c r="B117" s="91"/>
      <c r="C117" s="91"/>
      <c r="D117" s="91"/>
      <c r="E117" s="91"/>
    </row>
    <row r="118" spans="2:5">
      <c r="B118" s="91"/>
      <c r="C118" s="91"/>
      <c r="D118" s="91"/>
      <c r="E118" s="91"/>
    </row>
    <row r="119" spans="2:5">
      <c r="B119" s="91"/>
      <c r="C119" s="91"/>
      <c r="D119" s="91"/>
      <c r="E119" s="91"/>
    </row>
    <row r="120" spans="2:5">
      <c r="B120" s="91"/>
      <c r="C120" s="91"/>
      <c r="D120" s="91"/>
      <c r="E120" s="91"/>
    </row>
    <row r="121" spans="2:5">
      <c r="B121" s="91"/>
      <c r="C121" s="91"/>
      <c r="D121" s="91"/>
      <c r="E121" s="91"/>
    </row>
    <row r="122" spans="2:5">
      <c r="B122" s="91"/>
      <c r="C122" s="91"/>
      <c r="D122" s="91"/>
      <c r="E122" s="91"/>
    </row>
    <row r="123" spans="2:5">
      <c r="B123" s="91"/>
      <c r="C123" s="91"/>
      <c r="D123" s="91"/>
      <c r="E123" s="91"/>
    </row>
    <row r="124" spans="2:5">
      <c r="B124" s="91"/>
      <c r="C124" s="91"/>
      <c r="D124" s="91"/>
      <c r="E124" s="91"/>
    </row>
    <row r="125" spans="2:5">
      <c r="B125" s="91"/>
      <c r="C125" s="91"/>
      <c r="D125" s="91"/>
      <c r="E125" s="91"/>
    </row>
    <row r="126" spans="2:5">
      <c r="B126" s="91"/>
      <c r="C126" s="91"/>
      <c r="D126" s="91"/>
      <c r="E126" s="91"/>
    </row>
    <row r="127" spans="2:5">
      <c r="B127" s="91"/>
      <c r="C127" s="91"/>
      <c r="D127" s="91"/>
      <c r="E127" s="91"/>
    </row>
    <row r="128" spans="2:5">
      <c r="B128" s="91"/>
      <c r="C128" s="91"/>
      <c r="D128" s="91"/>
      <c r="E128" s="91"/>
    </row>
    <row r="129" spans="2:5">
      <c r="B129" s="91"/>
      <c r="C129" s="91"/>
      <c r="D129" s="91"/>
      <c r="E129" s="91"/>
    </row>
    <row r="130" spans="2:5">
      <c r="B130" s="91"/>
      <c r="C130" s="91"/>
      <c r="D130" s="91"/>
      <c r="E130" s="91"/>
    </row>
    <row r="131" spans="2:5">
      <c r="B131" s="91"/>
      <c r="C131" s="91"/>
      <c r="D131" s="91"/>
      <c r="E131" s="91"/>
    </row>
    <row r="132" spans="2:5">
      <c r="B132" s="91"/>
      <c r="C132" s="91"/>
      <c r="D132" s="91"/>
      <c r="E132" s="91"/>
    </row>
    <row r="133" spans="2:5">
      <c r="B133" s="91"/>
      <c r="C133" s="91"/>
      <c r="D133" s="91"/>
      <c r="E133" s="91"/>
    </row>
    <row r="134" spans="2:5">
      <c r="B134" s="91"/>
      <c r="C134" s="91"/>
      <c r="D134" s="91"/>
      <c r="E134" s="91"/>
    </row>
    <row r="135" spans="2:5">
      <c r="B135" s="91"/>
      <c r="C135" s="91"/>
      <c r="D135" s="91"/>
      <c r="E135" s="91"/>
    </row>
    <row r="136" spans="2:5">
      <c r="B136" s="91"/>
      <c r="C136" s="91"/>
      <c r="D136" s="91"/>
      <c r="E136" s="91"/>
    </row>
    <row r="137" spans="2:5">
      <c r="B137" s="91"/>
      <c r="C137" s="91"/>
      <c r="D137" s="91"/>
      <c r="E137" s="91"/>
    </row>
    <row r="138" spans="2:5">
      <c r="B138" s="91"/>
      <c r="C138" s="91"/>
      <c r="D138" s="91"/>
      <c r="E138" s="91"/>
    </row>
    <row r="139" spans="2:5">
      <c r="B139" s="91"/>
      <c r="C139" s="91"/>
      <c r="D139" s="91"/>
      <c r="E139" s="91"/>
    </row>
    <row r="140" spans="2:5">
      <c r="B140" s="91"/>
      <c r="C140" s="91"/>
      <c r="D140" s="91"/>
      <c r="E140" s="91"/>
    </row>
    <row r="141" spans="2:5">
      <c r="B141" s="91"/>
      <c r="C141" s="91"/>
      <c r="D141" s="91"/>
      <c r="E141" s="91"/>
    </row>
    <row r="142" spans="2:5">
      <c r="B142" s="91"/>
      <c r="C142" s="91"/>
      <c r="D142" s="91"/>
      <c r="E142" s="91"/>
    </row>
    <row r="143" spans="2:5">
      <c r="B143" s="91"/>
      <c r="C143" s="91"/>
      <c r="D143" s="91"/>
      <c r="E143" s="91"/>
    </row>
    <row r="144" spans="2:5">
      <c r="B144" s="91"/>
      <c r="C144" s="91"/>
      <c r="D144" s="91"/>
      <c r="E144" s="91"/>
    </row>
    <row r="145" spans="2:5">
      <c r="B145" s="91"/>
      <c r="C145" s="91"/>
      <c r="D145" s="91"/>
      <c r="E145" s="91"/>
    </row>
    <row r="146" spans="2:5">
      <c r="B146" s="91"/>
      <c r="C146" s="91"/>
      <c r="D146" s="91"/>
      <c r="E146" s="91"/>
    </row>
    <row r="147" spans="2:5">
      <c r="B147" s="91"/>
      <c r="C147" s="91"/>
      <c r="D147" s="91"/>
      <c r="E147" s="91"/>
    </row>
    <row r="148" spans="2:5">
      <c r="B148" s="91"/>
      <c r="C148" s="91"/>
      <c r="D148" s="91"/>
      <c r="E148" s="91"/>
    </row>
    <row r="149" spans="2:5">
      <c r="B149" s="91"/>
      <c r="C149" s="91"/>
      <c r="D149" s="91"/>
      <c r="E149" s="91"/>
    </row>
    <row r="150" spans="2:5">
      <c r="B150" s="91"/>
      <c r="C150" s="91"/>
      <c r="D150" s="91"/>
      <c r="E150" s="91"/>
    </row>
    <row r="151" spans="2:5">
      <c r="B151" s="91"/>
      <c r="C151" s="91"/>
      <c r="D151" s="91"/>
      <c r="E151" s="91"/>
    </row>
    <row r="152" spans="2:5">
      <c r="B152" s="91"/>
      <c r="C152" s="91"/>
      <c r="D152" s="91"/>
      <c r="E152" s="91"/>
    </row>
    <row r="153" spans="2:5">
      <c r="B153" s="91"/>
      <c r="C153" s="91"/>
      <c r="D153" s="91"/>
      <c r="E153" s="91"/>
    </row>
    <row r="154" spans="2:5">
      <c r="B154" s="91"/>
      <c r="C154" s="91"/>
      <c r="D154" s="91"/>
      <c r="E154" s="91"/>
    </row>
    <row r="155" spans="2:5">
      <c r="B155" s="91"/>
      <c r="C155" s="91"/>
      <c r="D155" s="91"/>
      <c r="E155" s="91"/>
    </row>
    <row r="156" spans="2:5">
      <c r="B156" s="91"/>
      <c r="C156" s="91"/>
      <c r="D156" s="91"/>
      <c r="E156" s="91"/>
    </row>
    <row r="157" spans="2:5">
      <c r="B157" s="91"/>
      <c r="C157" s="91"/>
      <c r="D157" s="91"/>
      <c r="E157" s="91"/>
    </row>
    <row r="158" spans="2:5">
      <c r="B158" s="91"/>
      <c r="C158" s="91"/>
      <c r="D158" s="91"/>
      <c r="E158" s="91"/>
    </row>
    <row r="159" spans="2:5">
      <c r="B159" s="91"/>
      <c r="C159" s="91"/>
      <c r="D159" s="91"/>
      <c r="E159" s="91"/>
    </row>
    <row r="160" spans="2:5">
      <c r="B160" s="91"/>
      <c r="C160" s="91"/>
      <c r="D160" s="91"/>
      <c r="E160" s="91"/>
    </row>
    <row r="161" spans="2:5">
      <c r="B161" s="91"/>
      <c r="C161" s="91"/>
      <c r="D161" s="91"/>
      <c r="E161" s="91"/>
    </row>
    <row r="162" spans="2:5">
      <c r="B162" s="91"/>
      <c r="C162" s="91"/>
      <c r="D162" s="91"/>
      <c r="E162" s="91"/>
    </row>
    <row r="163" spans="2:5">
      <c r="B163" s="91"/>
      <c r="C163" s="91"/>
      <c r="D163" s="91"/>
      <c r="E163" s="91"/>
    </row>
    <row r="164" spans="2:5">
      <c r="B164" s="91"/>
      <c r="C164" s="91"/>
      <c r="D164" s="91"/>
      <c r="E164" s="91"/>
    </row>
    <row r="165" spans="2:5">
      <c r="B165" s="91"/>
      <c r="C165" s="91"/>
      <c r="D165" s="91"/>
      <c r="E165" s="91"/>
    </row>
    <row r="166" spans="2:5">
      <c r="B166" s="91"/>
      <c r="C166" s="91"/>
      <c r="D166" s="91"/>
      <c r="E166" s="91"/>
    </row>
    <row r="167" spans="2:5">
      <c r="B167" s="91"/>
      <c r="C167" s="91"/>
      <c r="D167" s="91"/>
      <c r="E167" s="91"/>
    </row>
    <row r="168" spans="2:5">
      <c r="B168" s="91"/>
      <c r="C168" s="91"/>
      <c r="D168" s="91"/>
      <c r="E168" s="91"/>
    </row>
    <row r="169" spans="2:5">
      <c r="B169" s="91"/>
      <c r="C169" s="91"/>
      <c r="D169" s="91"/>
      <c r="E169" s="91"/>
    </row>
    <row r="170" spans="2:5">
      <c r="B170" s="91"/>
      <c r="C170" s="91"/>
      <c r="D170" s="91"/>
      <c r="E170" s="91"/>
    </row>
    <row r="171" spans="2:5">
      <c r="B171" s="91"/>
      <c r="C171" s="91"/>
      <c r="D171" s="91"/>
      <c r="E171" s="91"/>
    </row>
    <row r="172" spans="2:5">
      <c r="B172" s="91"/>
      <c r="C172" s="91"/>
      <c r="D172" s="91"/>
      <c r="E172" s="91"/>
    </row>
    <row r="173" spans="2:5">
      <c r="B173" s="91"/>
      <c r="C173" s="91"/>
      <c r="D173" s="91"/>
      <c r="E173" s="91"/>
    </row>
    <row r="174" spans="2:5">
      <c r="B174" s="91"/>
      <c r="C174" s="91"/>
      <c r="D174" s="91"/>
      <c r="E174" s="91"/>
    </row>
    <row r="175" spans="2:5">
      <c r="B175" s="91"/>
      <c r="C175" s="91"/>
      <c r="D175" s="91"/>
      <c r="E175" s="91"/>
    </row>
    <row r="176" spans="2:5">
      <c r="B176" s="91"/>
      <c r="C176" s="91"/>
      <c r="D176" s="91"/>
      <c r="E176" s="91"/>
    </row>
    <row r="177" spans="2:5">
      <c r="B177" s="91"/>
      <c r="C177" s="91"/>
      <c r="D177" s="91"/>
      <c r="E177" s="91"/>
    </row>
    <row r="178" spans="2:5">
      <c r="B178" s="91"/>
      <c r="C178" s="91"/>
      <c r="D178" s="91"/>
      <c r="E178" s="91"/>
    </row>
    <row r="179" spans="2:5">
      <c r="B179" s="91"/>
      <c r="C179" s="91"/>
      <c r="D179" s="91"/>
      <c r="E179" s="91"/>
    </row>
    <row r="180" spans="2:5">
      <c r="B180" s="91"/>
      <c r="C180" s="91"/>
      <c r="D180" s="91"/>
      <c r="E180" s="91"/>
    </row>
    <row r="181" spans="2:5">
      <c r="B181" s="91"/>
      <c r="C181" s="91"/>
      <c r="D181" s="91"/>
      <c r="E181" s="91"/>
    </row>
    <row r="182" spans="2:5">
      <c r="B182" s="91"/>
      <c r="C182" s="91"/>
      <c r="D182" s="91"/>
      <c r="E182" s="91"/>
    </row>
    <row r="183" spans="2:5">
      <c r="B183" s="91"/>
      <c r="C183" s="91"/>
      <c r="D183" s="91"/>
      <c r="E183" s="91"/>
    </row>
    <row r="184" spans="2:5">
      <c r="B184" s="91"/>
      <c r="C184" s="91"/>
      <c r="D184" s="91"/>
      <c r="E184" s="91"/>
    </row>
    <row r="185" spans="2:5">
      <c r="B185" s="91"/>
      <c r="C185" s="91"/>
      <c r="D185" s="91"/>
      <c r="E185" s="91"/>
    </row>
    <row r="186" spans="2:5">
      <c r="B186" s="91"/>
      <c r="C186" s="91"/>
      <c r="D186" s="91"/>
      <c r="E186" s="91"/>
    </row>
    <row r="187" spans="2:5">
      <c r="B187" s="91"/>
      <c r="C187" s="91"/>
      <c r="D187" s="91"/>
      <c r="E187" s="91"/>
    </row>
    <row r="188" spans="2:5">
      <c r="B188" s="91"/>
      <c r="C188" s="91"/>
      <c r="D188" s="91"/>
      <c r="E188" s="91"/>
    </row>
    <row r="189" spans="2:5">
      <c r="B189" s="91"/>
      <c r="C189" s="91"/>
      <c r="D189" s="91"/>
      <c r="E189" s="91"/>
    </row>
    <row r="190" spans="2:5">
      <c r="B190" s="91"/>
      <c r="C190" s="91"/>
      <c r="D190" s="91"/>
      <c r="E190" s="91"/>
    </row>
    <row r="191" spans="2:5">
      <c r="B191" s="91"/>
      <c r="C191" s="91"/>
      <c r="D191" s="91"/>
      <c r="E191" s="91"/>
    </row>
    <row r="192" spans="2:5">
      <c r="B192" s="91"/>
      <c r="C192" s="91"/>
      <c r="D192" s="91"/>
      <c r="E192" s="91"/>
    </row>
    <row r="193" spans="2:5">
      <c r="B193" s="91"/>
      <c r="C193" s="91"/>
      <c r="D193" s="91"/>
      <c r="E193" s="91"/>
    </row>
    <row r="194" spans="2:5">
      <c r="B194" s="91"/>
      <c r="C194" s="91"/>
      <c r="D194" s="91"/>
      <c r="E194" s="91"/>
    </row>
    <row r="195" spans="2:5">
      <c r="B195" s="91"/>
      <c r="C195" s="91"/>
      <c r="D195" s="91"/>
      <c r="E195" s="91"/>
    </row>
    <row r="196" spans="2:5">
      <c r="B196" s="91"/>
      <c r="C196" s="91"/>
      <c r="D196" s="91"/>
      <c r="E196" s="91"/>
    </row>
    <row r="197" spans="2:5">
      <c r="B197" s="91"/>
      <c r="C197" s="91"/>
      <c r="D197" s="91"/>
      <c r="E197" s="91"/>
    </row>
    <row r="198" spans="2:5">
      <c r="B198" s="91"/>
      <c r="C198" s="91"/>
      <c r="D198" s="91"/>
      <c r="E198" s="91"/>
    </row>
    <row r="199" spans="2:5">
      <c r="B199" s="91"/>
      <c r="C199" s="91"/>
      <c r="D199" s="91"/>
      <c r="E199" s="91"/>
    </row>
    <row r="200" spans="2:5">
      <c r="B200" s="91"/>
      <c r="C200" s="91"/>
      <c r="D200" s="91"/>
      <c r="E200" s="91"/>
    </row>
    <row r="201" spans="2:5">
      <c r="B201" s="91"/>
      <c r="C201" s="91"/>
      <c r="D201" s="91"/>
      <c r="E201" s="91"/>
    </row>
    <row r="202" spans="2:5">
      <c r="B202" s="91"/>
      <c r="C202" s="91"/>
      <c r="D202" s="91"/>
      <c r="E202" s="91"/>
    </row>
    <row r="203" spans="2:5">
      <c r="B203" s="91"/>
      <c r="C203" s="91"/>
      <c r="D203" s="91"/>
      <c r="E203" s="91"/>
    </row>
    <row r="204" spans="2:5">
      <c r="B204" s="91"/>
      <c r="C204" s="91"/>
      <c r="D204" s="91"/>
      <c r="E204" s="91"/>
    </row>
    <row r="205" spans="2:5">
      <c r="B205" s="91"/>
      <c r="C205" s="91"/>
      <c r="D205" s="91"/>
      <c r="E205" s="91"/>
    </row>
    <row r="206" spans="2:5">
      <c r="B206" s="91"/>
      <c r="C206" s="91"/>
      <c r="D206" s="91"/>
      <c r="E206" s="91"/>
    </row>
    <row r="207" spans="2:5">
      <c r="B207" s="91"/>
      <c r="C207" s="91"/>
      <c r="D207" s="91"/>
      <c r="E207" s="91"/>
    </row>
    <row r="208" spans="2:5">
      <c r="B208" s="91"/>
      <c r="C208" s="91"/>
      <c r="D208" s="91"/>
      <c r="E208" s="91"/>
    </row>
    <row r="209" spans="2:5">
      <c r="B209" s="91"/>
      <c r="C209" s="91"/>
      <c r="D209" s="91"/>
      <c r="E209" s="91"/>
    </row>
    <row r="210" spans="2:5">
      <c r="B210" s="91"/>
      <c r="C210" s="91"/>
      <c r="D210" s="91"/>
      <c r="E210" s="91"/>
    </row>
    <row r="211" spans="2:5">
      <c r="B211" s="91"/>
      <c r="C211" s="91"/>
      <c r="D211" s="91"/>
      <c r="E211" s="91"/>
    </row>
    <row r="212" spans="2:5">
      <c r="B212" s="91"/>
      <c r="C212" s="91"/>
      <c r="D212" s="91"/>
      <c r="E212" s="91"/>
    </row>
    <row r="213" spans="2:5">
      <c r="B213" s="91"/>
      <c r="C213" s="91"/>
      <c r="D213" s="91"/>
      <c r="E213" s="91"/>
    </row>
    <row r="214" spans="2:5">
      <c r="B214" s="91"/>
      <c r="C214" s="91"/>
      <c r="D214" s="91"/>
      <c r="E214" s="91"/>
    </row>
    <row r="215" spans="2:5">
      <c r="B215" s="91"/>
      <c r="C215" s="91"/>
      <c r="D215" s="91"/>
      <c r="E215" s="91"/>
    </row>
    <row r="216" spans="2:5">
      <c r="B216" s="91"/>
      <c r="C216" s="91"/>
      <c r="D216" s="91"/>
      <c r="E216" s="91"/>
    </row>
    <row r="217" spans="2:5">
      <c r="B217" s="91"/>
      <c r="C217" s="91"/>
      <c r="D217" s="91"/>
      <c r="E217" s="91"/>
    </row>
    <row r="218" spans="2:5">
      <c r="B218" s="91"/>
      <c r="C218" s="91"/>
      <c r="D218" s="91"/>
      <c r="E218" s="91"/>
    </row>
    <row r="219" spans="2:5">
      <c r="B219" s="91"/>
      <c r="C219" s="91"/>
      <c r="D219" s="91"/>
      <c r="E219" s="91"/>
    </row>
    <row r="220" spans="2:5">
      <c r="B220" s="91"/>
      <c r="C220" s="91"/>
      <c r="D220" s="91"/>
      <c r="E220" s="91"/>
    </row>
    <row r="221" spans="2:5">
      <c r="B221" s="91"/>
      <c r="C221" s="91"/>
      <c r="D221" s="91"/>
      <c r="E221" s="91"/>
    </row>
    <row r="222" spans="2:5">
      <c r="B222" s="91"/>
      <c r="C222" s="91"/>
      <c r="D222" s="91"/>
      <c r="E222" s="91"/>
    </row>
    <row r="223" spans="2:5">
      <c r="B223" s="91"/>
      <c r="C223" s="91"/>
      <c r="D223" s="91"/>
      <c r="E223" s="91"/>
    </row>
    <row r="224" spans="2:5">
      <c r="B224" s="91"/>
      <c r="C224" s="91"/>
      <c r="D224" s="91"/>
      <c r="E224" s="91"/>
    </row>
    <row r="225" spans="2:5">
      <c r="B225" s="91"/>
      <c r="C225" s="91"/>
      <c r="D225" s="91"/>
      <c r="E225" s="91"/>
    </row>
    <row r="226" spans="2:5">
      <c r="B226" s="91"/>
      <c r="C226" s="91"/>
      <c r="D226" s="91"/>
      <c r="E226" s="91"/>
    </row>
    <row r="227" spans="2:5">
      <c r="B227" s="91"/>
      <c r="C227" s="91"/>
      <c r="D227" s="91"/>
      <c r="E227" s="91"/>
    </row>
    <row r="228" spans="2:5">
      <c r="B228" s="91"/>
      <c r="C228" s="91"/>
      <c r="D228" s="91"/>
      <c r="E228" s="91"/>
    </row>
    <row r="229" spans="2:5">
      <c r="B229" s="91"/>
      <c r="C229" s="91"/>
      <c r="D229" s="91"/>
      <c r="E229" s="91"/>
    </row>
    <row r="230" spans="2:5">
      <c r="B230" s="91"/>
      <c r="C230" s="91"/>
      <c r="D230" s="91"/>
      <c r="E230" s="91"/>
    </row>
    <row r="231" spans="2:5">
      <c r="B231" s="91"/>
      <c r="C231" s="91"/>
      <c r="D231" s="91"/>
      <c r="E231" s="91"/>
    </row>
    <row r="232" spans="2:5">
      <c r="B232" s="91"/>
      <c r="C232" s="91"/>
      <c r="D232" s="91"/>
      <c r="E232" s="91"/>
    </row>
    <row r="233" spans="2:5">
      <c r="B233" s="91"/>
      <c r="C233" s="91"/>
      <c r="D233" s="91"/>
      <c r="E233" s="91"/>
    </row>
    <row r="234" spans="2:5">
      <c r="B234" s="91"/>
      <c r="C234" s="91"/>
      <c r="D234" s="91"/>
      <c r="E234" s="91"/>
    </row>
    <row r="235" spans="2:5">
      <c r="B235" s="91"/>
      <c r="C235" s="91"/>
      <c r="D235" s="91"/>
      <c r="E235" s="91"/>
    </row>
    <row r="236" spans="2:5">
      <c r="B236" s="91"/>
      <c r="C236" s="91"/>
      <c r="D236" s="91"/>
      <c r="E236" s="91"/>
    </row>
    <row r="237" spans="2:5">
      <c r="B237" s="91"/>
      <c r="C237" s="91"/>
      <c r="D237" s="91"/>
      <c r="E237" s="91"/>
    </row>
    <row r="238" spans="2:5">
      <c r="B238" s="91"/>
      <c r="C238" s="91"/>
      <c r="D238" s="91"/>
      <c r="E238" s="91"/>
    </row>
    <row r="239" spans="2:5">
      <c r="B239" s="91"/>
      <c r="C239" s="91"/>
      <c r="D239" s="91"/>
      <c r="E239" s="91"/>
    </row>
    <row r="240" spans="2:5">
      <c r="B240" s="91"/>
      <c r="C240" s="91"/>
      <c r="D240" s="91"/>
      <c r="E240" s="91"/>
    </row>
    <row r="241" spans="2:5">
      <c r="B241" s="91"/>
      <c r="C241" s="91"/>
      <c r="D241" s="91"/>
      <c r="E241" s="91"/>
    </row>
    <row r="242" spans="2:5">
      <c r="B242" s="91"/>
      <c r="C242" s="91"/>
      <c r="D242" s="91"/>
      <c r="E242" s="91"/>
    </row>
    <row r="243" spans="2:5">
      <c r="B243" s="91"/>
      <c r="C243" s="91"/>
      <c r="D243" s="91"/>
      <c r="E243" s="91"/>
    </row>
    <row r="244" spans="2:5">
      <c r="B244" s="91"/>
      <c r="C244" s="91"/>
      <c r="D244" s="91"/>
      <c r="E244" s="91"/>
    </row>
    <row r="245" spans="2:5">
      <c r="B245" s="91"/>
      <c r="C245" s="91"/>
      <c r="D245" s="91"/>
      <c r="E245" s="91"/>
    </row>
    <row r="246" spans="2:5">
      <c r="B246" s="91"/>
      <c r="C246" s="91"/>
      <c r="D246" s="91"/>
      <c r="E246" s="91"/>
    </row>
    <row r="247" spans="2:5">
      <c r="B247" s="91"/>
      <c r="C247" s="91"/>
      <c r="D247" s="91"/>
      <c r="E247" s="91"/>
    </row>
    <row r="248" spans="2:5">
      <c r="B248" s="91"/>
      <c r="C248" s="91"/>
      <c r="D248" s="91"/>
      <c r="E248" s="91"/>
    </row>
    <row r="249" spans="2:5">
      <c r="B249" s="91"/>
      <c r="C249" s="91"/>
      <c r="D249" s="91"/>
      <c r="E249" s="91"/>
    </row>
    <row r="250" spans="2:5">
      <c r="B250" s="91"/>
      <c r="C250" s="91"/>
      <c r="D250" s="91"/>
      <c r="E250" s="91"/>
    </row>
    <row r="251" spans="2:5">
      <c r="B251" s="91"/>
      <c r="C251" s="91"/>
      <c r="D251" s="91"/>
      <c r="E251" s="91"/>
    </row>
    <row r="252" spans="2:5">
      <c r="B252" s="91"/>
      <c r="C252" s="91"/>
      <c r="D252" s="91"/>
      <c r="E252" s="91"/>
    </row>
    <row r="253" spans="2:5">
      <c r="B253" s="91"/>
      <c r="C253" s="91"/>
      <c r="D253" s="91"/>
      <c r="E253" s="91"/>
    </row>
    <row r="254" spans="2:5">
      <c r="B254" s="91"/>
      <c r="C254" s="91"/>
      <c r="D254" s="91"/>
      <c r="E254" s="91"/>
    </row>
    <row r="255" spans="2:5">
      <c r="B255" s="91"/>
      <c r="C255" s="91"/>
      <c r="D255" s="91"/>
      <c r="E255" s="91"/>
    </row>
    <row r="256" spans="2:5">
      <c r="B256" s="91"/>
      <c r="C256" s="91"/>
      <c r="D256" s="91"/>
      <c r="E256" s="91"/>
    </row>
    <row r="257" spans="2:5">
      <c r="B257" s="91"/>
      <c r="C257" s="91"/>
      <c r="D257" s="91"/>
      <c r="E257" s="91"/>
    </row>
    <row r="258" spans="2:5">
      <c r="B258" s="91"/>
      <c r="C258" s="91"/>
      <c r="D258" s="91"/>
      <c r="E258" s="91"/>
    </row>
    <row r="259" spans="2:5">
      <c r="B259" s="91"/>
      <c r="C259" s="91"/>
      <c r="D259" s="91"/>
      <c r="E259" s="91"/>
    </row>
    <row r="260" spans="2:5">
      <c r="B260" s="91"/>
      <c r="C260" s="91"/>
      <c r="D260" s="91"/>
      <c r="E260" s="91"/>
    </row>
    <row r="261" spans="2:5">
      <c r="B261" s="91"/>
      <c r="C261" s="91"/>
      <c r="D261" s="91"/>
      <c r="E261" s="91"/>
    </row>
    <row r="262" spans="2:5">
      <c r="B262" s="91"/>
      <c r="C262" s="91"/>
      <c r="D262" s="91"/>
      <c r="E262" s="91"/>
    </row>
    <row r="263" spans="2:5">
      <c r="B263" s="91"/>
      <c r="C263" s="91"/>
      <c r="D263" s="91"/>
      <c r="E263" s="91"/>
    </row>
    <row r="264" spans="2:5">
      <c r="B264" s="91"/>
      <c r="C264" s="91"/>
      <c r="D264" s="91"/>
      <c r="E264" s="91"/>
    </row>
    <row r="265" spans="2:5">
      <c r="B265" s="91"/>
      <c r="C265" s="91"/>
      <c r="D265" s="91"/>
      <c r="E265" s="91"/>
    </row>
    <row r="266" spans="2:5">
      <c r="B266" s="91"/>
      <c r="C266" s="91"/>
      <c r="D266" s="91"/>
      <c r="E266" s="91"/>
    </row>
    <row r="267" spans="2:5">
      <c r="B267" s="91"/>
      <c r="C267" s="91"/>
      <c r="D267" s="91"/>
      <c r="E267" s="91"/>
    </row>
    <row r="268" spans="2:5">
      <c r="B268" s="91"/>
      <c r="C268" s="91"/>
      <c r="D268" s="91"/>
      <c r="E268" s="91"/>
    </row>
    <row r="269" spans="2:5">
      <c r="B269" s="91"/>
      <c r="C269" s="91"/>
      <c r="D269" s="91"/>
      <c r="E269" s="91"/>
    </row>
    <row r="270" spans="2:5">
      <c r="B270" s="91"/>
      <c r="C270" s="91"/>
      <c r="D270" s="91"/>
      <c r="E270" s="91"/>
    </row>
    <row r="271" spans="2:5">
      <c r="B271" s="91"/>
      <c r="C271" s="91"/>
      <c r="D271" s="91"/>
      <c r="E271" s="91"/>
    </row>
    <row r="272" spans="2:5">
      <c r="B272" s="91"/>
      <c r="C272" s="91"/>
      <c r="D272" s="91"/>
      <c r="E272" s="91"/>
    </row>
    <row r="273" spans="2:5">
      <c r="B273" s="91"/>
      <c r="C273" s="91"/>
      <c r="D273" s="91"/>
      <c r="E273" s="91"/>
    </row>
    <row r="274" spans="2:5">
      <c r="B274" s="91"/>
      <c r="C274" s="91"/>
      <c r="D274" s="91"/>
      <c r="E274" s="91"/>
    </row>
    <row r="275" spans="2:5">
      <c r="B275" s="91"/>
      <c r="C275" s="91"/>
      <c r="D275" s="91"/>
      <c r="E275" s="91"/>
    </row>
    <row r="276" spans="2:5">
      <c r="B276" s="91"/>
      <c r="C276" s="91"/>
      <c r="D276" s="91"/>
      <c r="E276" s="91"/>
    </row>
    <row r="277" spans="2:5">
      <c r="B277" s="91"/>
      <c r="C277" s="91"/>
      <c r="D277" s="91"/>
      <c r="E277" s="91"/>
    </row>
    <row r="278" spans="2:5">
      <c r="B278" s="91"/>
      <c r="C278" s="91"/>
      <c r="D278" s="91"/>
      <c r="E278" s="91"/>
    </row>
    <row r="279" spans="2:5">
      <c r="B279" s="91"/>
      <c r="C279" s="91"/>
      <c r="D279" s="91"/>
      <c r="E279" s="91"/>
    </row>
    <row r="280" spans="2:5">
      <c r="B280" s="91"/>
      <c r="C280" s="91"/>
      <c r="D280" s="91"/>
      <c r="E280" s="91"/>
    </row>
    <row r="281" spans="2:5">
      <c r="B281" s="91"/>
      <c r="C281" s="91"/>
      <c r="D281" s="91"/>
      <c r="E281" s="91"/>
    </row>
    <row r="282" spans="2:5">
      <c r="B282" s="91"/>
      <c r="C282" s="91"/>
      <c r="D282" s="91"/>
      <c r="E282" s="91"/>
    </row>
    <row r="283" spans="2:5">
      <c r="B283" s="91"/>
      <c r="C283" s="91"/>
      <c r="D283" s="91"/>
      <c r="E283" s="91"/>
    </row>
    <row r="284" spans="2:5">
      <c r="B284" s="91"/>
      <c r="C284" s="91"/>
      <c r="D284" s="91"/>
      <c r="E284" s="91"/>
    </row>
    <row r="285" spans="2:5">
      <c r="B285" s="91"/>
      <c r="C285" s="91"/>
      <c r="D285" s="91"/>
      <c r="E285" s="91"/>
    </row>
    <row r="286" spans="2:5">
      <c r="B286" s="91"/>
      <c r="C286" s="91"/>
      <c r="D286" s="91"/>
      <c r="E286" s="91"/>
    </row>
    <row r="287" spans="2:5">
      <c r="B287" s="91"/>
      <c r="C287" s="91"/>
      <c r="D287" s="91"/>
      <c r="E287" s="91"/>
    </row>
    <row r="288" spans="2:5">
      <c r="B288" s="91"/>
      <c r="C288" s="91"/>
      <c r="D288" s="91"/>
      <c r="E288" s="91"/>
    </row>
    <row r="289" spans="2:5">
      <c r="B289" s="91"/>
      <c r="C289" s="91"/>
      <c r="D289" s="91"/>
      <c r="E289" s="91"/>
    </row>
    <row r="290" spans="2:5">
      <c r="B290" s="91"/>
      <c r="C290" s="91"/>
      <c r="D290" s="91"/>
      <c r="E290" s="91"/>
    </row>
    <row r="291" spans="2:5">
      <c r="B291" s="91"/>
      <c r="C291" s="91"/>
      <c r="D291" s="91"/>
      <c r="E291" s="91"/>
    </row>
    <row r="292" spans="2:5">
      <c r="B292" s="91"/>
      <c r="C292" s="91"/>
      <c r="D292" s="91"/>
      <c r="E292" s="91"/>
    </row>
    <row r="293" spans="2:5">
      <c r="B293" s="91"/>
      <c r="C293" s="91"/>
      <c r="D293" s="91"/>
      <c r="E293" s="91"/>
    </row>
    <row r="294" spans="2:5">
      <c r="B294" s="91"/>
      <c r="C294" s="91"/>
      <c r="D294" s="91"/>
      <c r="E294" s="91"/>
    </row>
    <row r="295" spans="2:5">
      <c r="B295" s="91"/>
      <c r="C295" s="91"/>
      <c r="D295" s="91"/>
      <c r="E295" s="91"/>
    </row>
    <row r="296" spans="2:5">
      <c r="B296" s="91"/>
      <c r="C296" s="91"/>
      <c r="D296" s="91"/>
      <c r="E296" s="91"/>
    </row>
    <row r="297" spans="2:5">
      <c r="B297" s="91"/>
      <c r="C297" s="91"/>
      <c r="D297" s="91"/>
      <c r="E297" s="91"/>
    </row>
    <row r="298" spans="2:5">
      <c r="B298" s="91"/>
      <c r="C298" s="91"/>
      <c r="D298" s="91"/>
      <c r="E298" s="91"/>
    </row>
    <row r="299" spans="2:5">
      <c r="B299" s="91"/>
      <c r="C299" s="91"/>
      <c r="D299" s="91"/>
      <c r="E299" s="91"/>
    </row>
    <row r="300" spans="2:5">
      <c r="B300" s="91"/>
      <c r="C300" s="91"/>
      <c r="D300" s="91"/>
      <c r="E300" s="91"/>
    </row>
    <row r="301" spans="2:5">
      <c r="B301" s="91"/>
      <c r="C301" s="91"/>
      <c r="D301" s="91"/>
      <c r="E301" s="91"/>
    </row>
    <row r="302" spans="2:5">
      <c r="B302" s="91"/>
      <c r="C302" s="91"/>
      <c r="D302" s="91"/>
      <c r="E302" s="91"/>
    </row>
    <row r="303" spans="2:5">
      <c r="B303" s="91"/>
      <c r="C303" s="91"/>
      <c r="D303" s="91"/>
      <c r="E303" s="91"/>
    </row>
    <row r="304" spans="2:5">
      <c r="B304" s="91"/>
      <c r="C304" s="91"/>
      <c r="D304" s="91"/>
      <c r="E304" s="91"/>
    </row>
    <row r="305" spans="2:5">
      <c r="B305" s="91"/>
      <c r="C305" s="91"/>
      <c r="D305" s="91"/>
      <c r="E305" s="91"/>
    </row>
    <row r="306" spans="2:5">
      <c r="B306" s="91"/>
      <c r="C306" s="91"/>
      <c r="D306" s="91"/>
      <c r="E306" s="91"/>
    </row>
    <row r="307" spans="2:5">
      <c r="B307" s="91"/>
      <c r="C307" s="91"/>
      <c r="D307" s="91"/>
      <c r="E307" s="91"/>
    </row>
    <row r="308" spans="2:5">
      <c r="B308" s="91"/>
      <c r="C308" s="91"/>
      <c r="D308" s="91"/>
      <c r="E308" s="91"/>
    </row>
    <row r="309" spans="2:5">
      <c r="B309" s="91"/>
      <c r="C309" s="91"/>
      <c r="D309" s="91"/>
      <c r="E309" s="91"/>
    </row>
    <row r="310" spans="2:5">
      <c r="B310" s="91"/>
      <c r="C310" s="91"/>
      <c r="D310" s="91"/>
      <c r="E310" s="91"/>
    </row>
    <row r="311" spans="2:5">
      <c r="B311" s="91"/>
      <c r="C311" s="91"/>
      <c r="D311" s="91"/>
      <c r="E311" s="91"/>
    </row>
    <row r="312" spans="2:5">
      <c r="B312" s="91"/>
      <c r="C312" s="91"/>
      <c r="D312" s="91"/>
      <c r="E312" s="91"/>
    </row>
    <row r="313" spans="2:5">
      <c r="B313" s="91"/>
      <c r="C313" s="91"/>
      <c r="D313" s="91"/>
      <c r="E313" s="91"/>
    </row>
    <row r="314" spans="2:5">
      <c r="B314" s="91"/>
      <c r="C314" s="91"/>
      <c r="D314" s="91"/>
      <c r="E314" s="91"/>
    </row>
    <row r="315" spans="2:5">
      <c r="B315" s="91"/>
      <c r="C315" s="91"/>
      <c r="D315" s="91"/>
      <c r="E315" s="91"/>
    </row>
    <row r="316" spans="2:5">
      <c r="B316" s="91"/>
      <c r="C316" s="91"/>
      <c r="D316" s="91"/>
      <c r="E316" s="91"/>
    </row>
    <row r="317" spans="2:5">
      <c r="B317" s="91"/>
      <c r="C317" s="91"/>
      <c r="D317" s="91"/>
      <c r="E317" s="91"/>
    </row>
    <row r="318" spans="2:5">
      <c r="B318" s="91"/>
      <c r="C318" s="91"/>
      <c r="D318" s="91"/>
      <c r="E318" s="91"/>
    </row>
    <row r="319" spans="2:5">
      <c r="B319" s="91"/>
      <c r="C319" s="91"/>
      <c r="D319" s="91"/>
      <c r="E319" s="91"/>
    </row>
    <row r="320" spans="2:5">
      <c r="B320" s="91"/>
      <c r="C320" s="91"/>
      <c r="D320" s="91"/>
      <c r="E320" s="91"/>
    </row>
    <row r="321" spans="2:5">
      <c r="B321" s="91"/>
      <c r="C321" s="91"/>
      <c r="D321" s="91"/>
      <c r="E321" s="91"/>
    </row>
    <row r="322" spans="2:5">
      <c r="B322" s="91"/>
      <c r="C322" s="91"/>
      <c r="D322" s="91"/>
      <c r="E322" s="91"/>
    </row>
    <row r="323" spans="2:5">
      <c r="B323" s="91"/>
      <c r="C323" s="91"/>
      <c r="D323" s="91"/>
      <c r="E323" s="91"/>
    </row>
    <row r="324" spans="2:5">
      <c r="B324" s="91"/>
      <c r="C324" s="91"/>
      <c r="D324" s="91"/>
      <c r="E324" s="91"/>
    </row>
    <row r="325" spans="2:5">
      <c r="B325" s="91"/>
      <c r="C325" s="91"/>
      <c r="D325" s="91"/>
      <c r="E325" s="91"/>
    </row>
    <row r="326" spans="2:5">
      <c r="B326" s="91"/>
      <c r="C326" s="91"/>
      <c r="D326" s="91"/>
      <c r="E326" s="91"/>
    </row>
    <row r="327" spans="2:5">
      <c r="B327" s="91"/>
      <c r="C327" s="91"/>
      <c r="D327" s="91"/>
      <c r="E327" s="91"/>
    </row>
    <row r="328" spans="2:5">
      <c r="B328" s="91"/>
      <c r="C328" s="91"/>
      <c r="D328" s="91"/>
      <c r="E328" s="91"/>
    </row>
    <row r="329" spans="2:5">
      <c r="B329" s="91"/>
      <c r="C329" s="91"/>
      <c r="D329" s="91"/>
      <c r="E329" s="91"/>
    </row>
    <row r="330" spans="2:5">
      <c r="B330" s="91"/>
      <c r="C330" s="91"/>
      <c r="D330" s="91"/>
      <c r="E330" s="91"/>
    </row>
    <row r="331" spans="2:5">
      <c r="B331" s="91"/>
      <c r="C331" s="91"/>
      <c r="D331" s="91"/>
      <c r="E331" s="91"/>
    </row>
    <row r="332" spans="2:5">
      <c r="B332" s="91"/>
      <c r="C332" s="91"/>
      <c r="D332" s="91"/>
      <c r="E332" s="91"/>
    </row>
    <row r="333" spans="2:5">
      <c r="B333" s="91"/>
      <c r="C333" s="91"/>
      <c r="D333" s="91"/>
      <c r="E333" s="91"/>
    </row>
    <row r="334" spans="2:5">
      <c r="B334" s="91"/>
      <c r="C334" s="91"/>
      <c r="D334" s="91"/>
      <c r="E334" s="91"/>
    </row>
    <row r="335" spans="2:5">
      <c r="B335" s="91"/>
      <c r="C335" s="91"/>
      <c r="D335" s="91"/>
      <c r="E335" s="91"/>
    </row>
    <row r="336" spans="2:5">
      <c r="B336" s="91"/>
      <c r="C336" s="91"/>
      <c r="D336" s="91"/>
      <c r="E336" s="91"/>
    </row>
    <row r="337" spans="2:5">
      <c r="B337" s="91"/>
      <c r="C337" s="91"/>
      <c r="D337" s="91"/>
      <c r="E337" s="91"/>
    </row>
    <row r="338" spans="2:5">
      <c r="B338" s="91"/>
      <c r="C338" s="91"/>
      <c r="D338" s="91"/>
      <c r="E338" s="91"/>
    </row>
    <row r="339" spans="2:5">
      <c r="B339" s="91"/>
      <c r="C339" s="91"/>
      <c r="D339" s="91"/>
      <c r="E339" s="91"/>
    </row>
    <row r="340" spans="2:5">
      <c r="B340" s="91"/>
      <c r="C340" s="91"/>
      <c r="D340" s="91"/>
      <c r="E340" s="91"/>
    </row>
    <row r="341" spans="2:5">
      <c r="B341" s="91"/>
      <c r="C341" s="91"/>
      <c r="D341" s="91"/>
      <c r="E341" s="91"/>
    </row>
    <row r="342" spans="2:5">
      <c r="B342" s="91"/>
      <c r="C342" s="91"/>
      <c r="D342" s="91"/>
      <c r="E342" s="91"/>
    </row>
    <row r="343" spans="2:5">
      <c r="B343" s="91"/>
      <c r="C343" s="91"/>
      <c r="D343" s="91"/>
      <c r="E343" s="91"/>
    </row>
    <row r="344" spans="2:5">
      <c r="B344" s="91"/>
      <c r="C344" s="91"/>
      <c r="D344" s="91"/>
      <c r="E344" s="91"/>
    </row>
    <row r="345" spans="2:5">
      <c r="B345" s="91"/>
      <c r="C345" s="91"/>
      <c r="D345" s="91"/>
      <c r="E345" s="91"/>
    </row>
    <row r="346" spans="2:5">
      <c r="B346" s="91"/>
      <c r="C346" s="91"/>
      <c r="D346" s="91"/>
      <c r="E346" s="91"/>
    </row>
    <row r="347" spans="2:5">
      <c r="B347" s="91"/>
      <c r="C347" s="91"/>
      <c r="D347" s="91"/>
      <c r="E347" s="91"/>
    </row>
    <row r="348" spans="2:5">
      <c r="B348" s="91"/>
      <c r="C348" s="91"/>
      <c r="D348" s="91"/>
      <c r="E348" s="91"/>
    </row>
    <row r="349" spans="2:5">
      <c r="B349" s="91"/>
      <c r="C349" s="91"/>
      <c r="D349" s="91"/>
      <c r="E349" s="91"/>
    </row>
    <row r="350" spans="2:5">
      <c r="B350" s="91"/>
      <c r="C350" s="91"/>
      <c r="D350" s="91"/>
      <c r="E350" s="91"/>
    </row>
    <row r="351" spans="2:5">
      <c r="B351" s="91"/>
      <c r="C351" s="91"/>
      <c r="D351" s="91"/>
      <c r="E351" s="91"/>
    </row>
    <row r="352" spans="2:5">
      <c r="B352" s="91"/>
      <c r="C352" s="91"/>
      <c r="D352" s="91"/>
      <c r="E352" s="91"/>
    </row>
    <row r="353" spans="2:5">
      <c r="B353" s="91"/>
      <c r="C353" s="91"/>
      <c r="D353" s="91"/>
      <c r="E353" s="91"/>
    </row>
    <row r="354" spans="2:5">
      <c r="B354" s="91"/>
      <c r="C354" s="91"/>
      <c r="D354" s="91"/>
      <c r="E354" s="91"/>
    </row>
    <row r="355" spans="2:5">
      <c r="B355" s="91"/>
      <c r="C355" s="91"/>
      <c r="D355" s="91"/>
      <c r="E355" s="91"/>
    </row>
    <row r="356" spans="2:5">
      <c r="B356" s="91"/>
      <c r="C356" s="91"/>
      <c r="D356" s="91"/>
      <c r="E356" s="91"/>
    </row>
    <row r="357" spans="2:5">
      <c r="B357" s="91"/>
      <c r="C357" s="91"/>
      <c r="D357" s="91"/>
      <c r="E357" s="91"/>
    </row>
    <row r="358" spans="2:5">
      <c r="B358" s="91"/>
      <c r="C358" s="91"/>
      <c r="D358" s="91"/>
      <c r="E358" s="91"/>
    </row>
    <row r="359" spans="2:5">
      <c r="B359" s="91"/>
      <c r="C359" s="91"/>
      <c r="D359" s="91"/>
      <c r="E359" s="91"/>
    </row>
    <row r="360" spans="2:5">
      <c r="B360" s="91"/>
      <c r="C360" s="91"/>
      <c r="D360" s="91"/>
      <c r="E360" s="91"/>
    </row>
    <row r="361" spans="2:5">
      <c r="B361" s="91"/>
      <c r="C361" s="91"/>
      <c r="D361" s="91"/>
      <c r="E361" s="91"/>
    </row>
    <row r="362" spans="2:5">
      <c r="B362" s="91"/>
      <c r="C362" s="91"/>
      <c r="D362" s="91"/>
      <c r="E362" s="91"/>
    </row>
    <row r="363" spans="2:5">
      <c r="B363" s="91"/>
      <c r="C363" s="91"/>
      <c r="D363" s="91"/>
      <c r="E363" s="91"/>
    </row>
    <row r="364" spans="2:5">
      <c r="B364" s="91"/>
      <c r="C364" s="91"/>
      <c r="D364" s="91"/>
      <c r="E364" s="91"/>
    </row>
    <row r="365" spans="2:5">
      <c r="B365" s="91"/>
      <c r="C365" s="91"/>
      <c r="D365" s="91"/>
      <c r="E365" s="91"/>
    </row>
    <row r="366" spans="2:5">
      <c r="B366" s="91"/>
      <c r="C366" s="91"/>
      <c r="D366" s="91"/>
      <c r="E366" s="91"/>
    </row>
    <row r="367" spans="2:5">
      <c r="B367" s="91"/>
      <c r="C367" s="91"/>
      <c r="D367" s="91"/>
      <c r="E367" s="91"/>
    </row>
    <row r="368" spans="2:5">
      <c r="B368" s="91"/>
      <c r="C368" s="91"/>
      <c r="D368" s="91"/>
      <c r="E368" s="91"/>
    </row>
    <row r="369" spans="2:5">
      <c r="B369" s="91"/>
      <c r="C369" s="91"/>
      <c r="D369" s="91"/>
      <c r="E369" s="91"/>
    </row>
    <row r="370" spans="2:5">
      <c r="B370" s="91"/>
      <c r="C370" s="91"/>
      <c r="D370" s="91"/>
      <c r="E370" s="91"/>
    </row>
    <row r="371" spans="2:5">
      <c r="B371" s="91"/>
      <c r="C371" s="91"/>
      <c r="D371" s="91"/>
      <c r="E371" s="91"/>
    </row>
    <row r="372" spans="2:5">
      <c r="B372" s="91"/>
      <c r="C372" s="91"/>
      <c r="D372" s="91"/>
      <c r="E372" s="91"/>
    </row>
    <row r="373" spans="2:5">
      <c r="B373" s="91"/>
      <c r="C373" s="91"/>
      <c r="D373" s="91"/>
      <c r="E373" s="91"/>
    </row>
    <row r="374" spans="2:5">
      <c r="B374" s="91"/>
      <c r="C374" s="91"/>
      <c r="D374" s="91"/>
      <c r="E374" s="91"/>
    </row>
    <row r="375" spans="2:5">
      <c r="B375" s="91"/>
      <c r="C375" s="91"/>
      <c r="D375" s="91"/>
      <c r="E375" s="91"/>
    </row>
    <row r="376" spans="2:5">
      <c r="B376" s="91"/>
      <c r="C376" s="91"/>
      <c r="D376" s="91"/>
      <c r="E376" s="91"/>
    </row>
    <row r="377" spans="2:5">
      <c r="B377" s="91"/>
      <c r="C377" s="91"/>
      <c r="D377" s="91"/>
      <c r="E377" s="91"/>
    </row>
    <row r="378" spans="2:5">
      <c r="B378" s="91"/>
      <c r="C378" s="91"/>
      <c r="D378" s="91"/>
      <c r="E378" s="91"/>
    </row>
    <row r="379" spans="2:5">
      <c r="B379" s="91"/>
      <c r="C379" s="91"/>
      <c r="D379" s="91"/>
      <c r="E379" s="91"/>
    </row>
    <row r="380" spans="2:5">
      <c r="B380" s="91"/>
      <c r="C380" s="91"/>
      <c r="D380" s="91"/>
      <c r="E380" s="91"/>
    </row>
    <row r="381" spans="2:5">
      <c r="B381" s="91"/>
      <c r="C381" s="91"/>
      <c r="D381" s="91"/>
      <c r="E381" s="91"/>
    </row>
    <row r="382" spans="2:5">
      <c r="B382" s="91"/>
      <c r="C382" s="91"/>
      <c r="D382" s="91"/>
      <c r="E382" s="91"/>
    </row>
    <row r="383" spans="2:5">
      <c r="B383" s="91"/>
      <c r="C383" s="91"/>
      <c r="D383" s="91"/>
      <c r="E383" s="91"/>
    </row>
    <row r="384" spans="2:5">
      <c r="B384" s="91"/>
      <c r="C384" s="91"/>
      <c r="D384" s="91"/>
      <c r="E384" s="91"/>
    </row>
    <row r="385" spans="2:5">
      <c r="B385" s="91"/>
      <c r="C385" s="91"/>
      <c r="D385" s="91"/>
      <c r="E385" s="91"/>
    </row>
    <row r="386" spans="2:5">
      <c r="B386" s="91"/>
      <c r="C386" s="91"/>
      <c r="D386" s="91"/>
      <c r="E386" s="91"/>
    </row>
    <row r="387" spans="2:5">
      <c r="B387" s="91"/>
      <c r="C387" s="91"/>
      <c r="D387" s="91"/>
      <c r="E387" s="91"/>
    </row>
    <row r="388" spans="2:5">
      <c r="B388" s="91"/>
      <c r="C388" s="91"/>
      <c r="D388" s="91"/>
      <c r="E388" s="91"/>
    </row>
    <row r="389" spans="2:5">
      <c r="B389" s="91"/>
      <c r="C389" s="91"/>
      <c r="D389" s="91"/>
      <c r="E389" s="91"/>
    </row>
    <row r="390" spans="2:5">
      <c r="B390" s="91"/>
      <c r="C390" s="91"/>
      <c r="D390" s="91"/>
      <c r="E390" s="91"/>
    </row>
    <row r="391" spans="2:5">
      <c r="B391" s="91"/>
      <c r="C391" s="91"/>
      <c r="D391" s="91"/>
      <c r="E391" s="91"/>
    </row>
    <row r="392" spans="2:5">
      <c r="B392" s="91"/>
      <c r="C392" s="91"/>
      <c r="D392" s="91"/>
      <c r="E392" s="91"/>
    </row>
    <row r="393" spans="2:5">
      <c r="B393" s="91"/>
      <c r="C393" s="91"/>
      <c r="D393" s="91"/>
      <c r="E393" s="91"/>
    </row>
    <row r="394" spans="2:5">
      <c r="B394" s="91"/>
      <c r="C394" s="91"/>
      <c r="D394" s="91"/>
      <c r="E394" s="91"/>
    </row>
    <row r="395" spans="2:5">
      <c r="B395" s="91"/>
      <c r="C395" s="91"/>
      <c r="D395" s="91"/>
      <c r="E395" s="91"/>
    </row>
    <row r="396" spans="2:5">
      <c r="B396" s="91"/>
      <c r="C396" s="91"/>
      <c r="D396" s="91"/>
      <c r="E396" s="91"/>
    </row>
    <row r="397" spans="2:5">
      <c r="B397" s="91"/>
      <c r="C397" s="91"/>
      <c r="D397" s="91"/>
      <c r="E397" s="91"/>
    </row>
    <row r="398" spans="2:5">
      <c r="B398" s="91"/>
      <c r="C398" s="91"/>
      <c r="D398" s="91"/>
      <c r="E398" s="91"/>
    </row>
    <row r="399" spans="2:5">
      <c r="B399" s="91"/>
      <c r="C399" s="91"/>
      <c r="D399" s="91"/>
      <c r="E399" s="91"/>
    </row>
    <row r="400" spans="2:5">
      <c r="B400" s="91"/>
      <c r="C400" s="91"/>
      <c r="D400" s="91"/>
      <c r="E400" s="91"/>
    </row>
    <row r="401" spans="2:5">
      <c r="B401" s="91"/>
      <c r="C401" s="91"/>
      <c r="D401" s="91"/>
      <c r="E401" s="91"/>
    </row>
    <row r="402" spans="2:5">
      <c r="B402" s="91"/>
      <c r="C402" s="91"/>
      <c r="D402" s="91"/>
      <c r="E402" s="91"/>
    </row>
    <row r="403" spans="2:5">
      <c r="B403" s="91"/>
      <c r="C403" s="91"/>
      <c r="D403" s="91"/>
      <c r="E403" s="91"/>
    </row>
    <row r="404" spans="2:5">
      <c r="B404" s="91"/>
      <c r="C404" s="91"/>
      <c r="D404" s="91"/>
      <c r="E404" s="91"/>
    </row>
    <row r="405" spans="2:5">
      <c r="B405" s="91"/>
      <c r="C405" s="91"/>
      <c r="D405" s="91"/>
      <c r="E405" s="91"/>
    </row>
    <row r="406" spans="2:5">
      <c r="B406" s="91"/>
      <c r="C406" s="91"/>
      <c r="D406" s="91"/>
      <c r="E406" s="91"/>
    </row>
    <row r="407" spans="2:5">
      <c r="B407" s="91"/>
      <c r="C407" s="91"/>
      <c r="D407" s="91"/>
      <c r="E407" s="91"/>
    </row>
    <row r="408" spans="2:5">
      <c r="B408" s="91"/>
      <c r="C408" s="91"/>
      <c r="D408" s="91"/>
      <c r="E408" s="91"/>
    </row>
    <row r="409" spans="2:5">
      <c r="B409" s="91"/>
      <c r="C409" s="91"/>
      <c r="D409" s="91"/>
      <c r="E409" s="91"/>
    </row>
    <row r="410" spans="2:5">
      <c r="B410" s="91"/>
      <c r="C410" s="91"/>
      <c r="D410" s="91"/>
      <c r="E410" s="91"/>
    </row>
    <row r="411" spans="2:5">
      <c r="B411" s="91"/>
      <c r="C411" s="91"/>
      <c r="D411" s="91"/>
      <c r="E411" s="91"/>
    </row>
    <row r="412" spans="2:5">
      <c r="B412" s="91"/>
      <c r="C412" s="91"/>
      <c r="D412" s="91"/>
      <c r="E412" s="91"/>
    </row>
    <row r="413" spans="2:5">
      <c r="B413" s="91"/>
      <c r="C413" s="91"/>
      <c r="D413" s="91"/>
      <c r="E413" s="91"/>
    </row>
    <row r="414" spans="2:5">
      <c r="B414" s="91"/>
      <c r="C414" s="91"/>
      <c r="D414" s="91"/>
      <c r="E414" s="91"/>
    </row>
    <row r="415" spans="2:5">
      <c r="B415" s="91"/>
      <c r="C415" s="91"/>
      <c r="D415" s="91"/>
      <c r="E415" s="91"/>
    </row>
    <row r="416" spans="2:5">
      <c r="B416" s="91"/>
      <c r="C416" s="91"/>
      <c r="D416" s="91"/>
      <c r="E416" s="91"/>
    </row>
    <row r="417" spans="2:5">
      <c r="B417" s="91"/>
      <c r="C417" s="91"/>
      <c r="D417" s="91"/>
      <c r="E417" s="91"/>
    </row>
    <row r="418" spans="2:5">
      <c r="B418" s="91"/>
      <c r="C418" s="91"/>
      <c r="D418" s="91"/>
      <c r="E418" s="91"/>
    </row>
    <row r="419" spans="2:5">
      <c r="B419" s="91"/>
      <c r="C419" s="91"/>
      <c r="D419" s="91"/>
      <c r="E419" s="91"/>
    </row>
    <row r="420" spans="2:5">
      <c r="B420" s="91"/>
      <c r="C420" s="91"/>
      <c r="D420" s="91"/>
      <c r="E420" s="91"/>
    </row>
    <row r="421" spans="2:5">
      <c r="B421" s="91"/>
      <c r="C421" s="91"/>
      <c r="D421" s="91"/>
      <c r="E421" s="91"/>
    </row>
    <row r="422" spans="2:5">
      <c r="B422" s="91"/>
      <c r="C422" s="91"/>
      <c r="D422" s="91"/>
      <c r="E422" s="91"/>
    </row>
    <row r="423" spans="2:5">
      <c r="B423" s="91"/>
      <c r="C423" s="91"/>
      <c r="D423" s="91"/>
      <c r="E423" s="91"/>
    </row>
    <row r="424" spans="2:5">
      <c r="B424" s="91"/>
      <c r="C424" s="91"/>
      <c r="D424" s="91"/>
      <c r="E424" s="91"/>
    </row>
    <row r="425" spans="2:5">
      <c r="B425" s="91"/>
      <c r="C425" s="91"/>
      <c r="D425" s="91"/>
      <c r="E425" s="91"/>
    </row>
    <row r="426" spans="2:5">
      <c r="B426" s="91"/>
      <c r="C426" s="91"/>
      <c r="D426" s="91"/>
      <c r="E426" s="91"/>
    </row>
    <row r="427" spans="2:5">
      <c r="B427" s="91"/>
      <c r="C427" s="91"/>
      <c r="D427" s="91"/>
      <c r="E427" s="91"/>
    </row>
    <row r="428" spans="2:5">
      <c r="B428" s="91"/>
      <c r="C428" s="91"/>
      <c r="D428" s="91"/>
      <c r="E428" s="91"/>
    </row>
    <row r="429" spans="2:5">
      <c r="B429" s="91"/>
      <c r="C429" s="91"/>
      <c r="D429" s="91"/>
      <c r="E429" s="91"/>
    </row>
    <row r="430" spans="2:5">
      <c r="B430" s="91"/>
      <c r="C430" s="91"/>
      <c r="D430" s="91"/>
      <c r="E430" s="91"/>
    </row>
    <row r="431" spans="2:5">
      <c r="B431" s="91"/>
      <c r="C431" s="91"/>
      <c r="D431" s="91"/>
      <c r="E431" s="91"/>
    </row>
    <row r="432" spans="2:5">
      <c r="B432" s="91"/>
      <c r="C432" s="91"/>
      <c r="D432" s="91"/>
      <c r="E432" s="91"/>
    </row>
    <row r="433" spans="2:5">
      <c r="B433" s="91"/>
      <c r="C433" s="91"/>
      <c r="D433" s="91"/>
      <c r="E433" s="91"/>
    </row>
    <row r="434" spans="2:5">
      <c r="B434" s="91"/>
      <c r="C434" s="91"/>
      <c r="D434" s="91"/>
      <c r="E434" s="91"/>
    </row>
    <row r="435" spans="2:5">
      <c r="B435" s="91"/>
      <c r="C435" s="91"/>
      <c r="D435" s="91"/>
      <c r="E435" s="91"/>
    </row>
    <row r="436" spans="2:5">
      <c r="B436" s="91"/>
      <c r="C436" s="91"/>
      <c r="D436" s="91"/>
      <c r="E436" s="91"/>
    </row>
    <row r="437" spans="2:5">
      <c r="B437" s="91"/>
      <c r="C437" s="91"/>
      <c r="D437" s="91"/>
      <c r="E437" s="91"/>
    </row>
    <row r="438" spans="2:5">
      <c r="B438" s="91"/>
      <c r="C438" s="91"/>
      <c r="D438" s="91"/>
      <c r="E438" s="91"/>
    </row>
    <row r="439" spans="2:5">
      <c r="B439" s="91"/>
      <c r="C439" s="91"/>
      <c r="D439" s="91"/>
      <c r="E439" s="91"/>
    </row>
    <row r="440" spans="2:5">
      <c r="B440" s="91"/>
      <c r="C440" s="91"/>
      <c r="D440" s="91"/>
      <c r="E440" s="91"/>
    </row>
    <row r="441" spans="2:5">
      <c r="B441" s="91"/>
      <c r="C441" s="91"/>
      <c r="D441" s="91"/>
      <c r="E441" s="91"/>
    </row>
    <row r="442" spans="2:5">
      <c r="B442" s="91"/>
      <c r="C442" s="91"/>
      <c r="D442" s="91"/>
      <c r="E442" s="91"/>
    </row>
    <row r="443" spans="2:5">
      <c r="B443" s="91"/>
      <c r="C443" s="91"/>
      <c r="D443" s="91"/>
      <c r="E443" s="91"/>
    </row>
    <row r="444" spans="2:5">
      <c r="B444" s="91"/>
      <c r="C444" s="91"/>
      <c r="D444" s="91"/>
      <c r="E444" s="91"/>
    </row>
    <row r="445" spans="2:5">
      <c r="B445" s="91"/>
      <c r="C445" s="91"/>
      <c r="D445" s="91"/>
      <c r="E445" s="91"/>
    </row>
    <row r="446" spans="2:5">
      <c r="B446" s="91"/>
      <c r="C446" s="91"/>
      <c r="D446" s="91"/>
      <c r="E446" s="91"/>
    </row>
    <row r="447" spans="2:5">
      <c r="B447" s="91"/>
      <c r="C447" s="91"/>
      <c r="D447" s="91"/>
      <c r="E447" s="91"/>
    </row>
    <row r="448" spans="2:5">
      <c r="B448" s="91"/>
      <c r="C448" s="91"/>
      <c r="D448" s="91"/>
      <c r="E448" s="91"/>
    </row>
    <row r="449" spans="2:5">
      <c r="B449" s="91"/>
      <c r="C449" s="91"/>
      <c r="D449" s="91"/>
      <c r="E449" s="91"/>
    </row>
    <row r="450" spans="2:5">
      <c r="B450" s="91"/>
      <c r="C450" s="91"/>
      <c r="D450" s="91"/>
      <c r="E450" s="91"/>
    </row>
    <row r="451" spans="2:5">
      <c r="B451" s="91"/>
      <c r="C451" s="91"/>
      <c r="D451" s="91"/>
      <c r="E451" s="91"/>
    </row>
    <row r="452" spans="2:5">
      <c r="B452" s="91"/>
      <c r="C452" s="91"/>
      <c r="D452" s="91"/>
      <c r="E452" s="91"/>
    </row>
    <row r="453" spans="2:5">
      <c r="B453" s="91"/>
      <c r="C453" s="91"/>
      <c r="D453" s="91"/>
      <c r="E453" s="91"/>
    </row>
    <row r="454" spans="2:5">
      <c r="B454" s="91"/>
      <c r="C454" s="91"/>
      <c r="D454" s="91"/>
      <c r="E454" s="91"/>
    </row>
    <row r="455" spans="2:5">
      <c r="B455" s="91"/>
      <c r="C455" s="91"/>
      <c r="D455" s="91"/>
      <c r="E455" s="91"/>
    </row>
    <row r="456" spans="2:5">
      <c r="B456" s="91"/>
      <c r="C456" s="91"/>
      <c r="D456" s="91"/>
      <c r="E456" s="91"/>
    </row>
    <row r="457" spans="2:5">
      <c r="B457" s="91"/>
      <c r="C457" s="91"/>
      <c r="D457" s="91"/>
      <c r="E457" s="91"/>
    </row>
    <row r="458" spans="2:5">
      <c r="B458" s="91"/>
      <c r="C458" s="91"/>
      <c r="D458" s="91"/>
      <c r="E458" s="91"/>
    </row>
    <row r="459" spans="2:5">
      <c r="B459" s="91"/>
      <c r="C459" s="91"/>
      <c r="D459" s="91"/>
      <c r="E459" s="91"/>
    </row>
    <row r="460" spans="2:5">
      <c r="B460" s="91"/>
      <c r="C460" s="91"/>
      <c r="D460" s="91"/>
      <c r="E460" s="91"/>
    </row>
    <row r="461" spans="2:5">
      <c r="B461" s="91"/>
      <c r="C461" s="91"/>
      <c r="D461" s="91"/>
      <c r="E461" s="91"/>
    </row>
    <row r="462" spans="2:5">
      <c r="B462" s="91"/>
      <c r="C462" s="91"/>
      <c r="D462" s="91"/>
      <c r="E462" s="91"/>
    </row>
    <row r="463" spans="2:5">
      <c r="B463" s="91"/>
      <c r="C463" s="91"/>
      <c r="D463" s="91"/>
      <c r="E463" s="91"/>
    </row>
    <row r="464" spans="2:5">
      <c r="B464" s="91"/>
      <c r="C464" s="91"/>
      <c r="D464" s="91"/>
      <c r="E464" s="91"/>
    </row>
    <row r="465" spans="2:5">
      <c r="B465" s="91"/>
      <c r="C465" s="91"/>
      <c r="D465" s="91"/>
      <c r="E465" s="91"/>
    </row>
    <row r="466" spans="2:5">
      <c r="B466" s="91"/>
      <c r="C466" s="91"/>
      <c r="D466" s="91"/>
      <c r="E466" s="91"/>
    </row>
    <row r="467" spans="2:5">
      <c r="B467" s="91"/>
      <c r="C467" s="91"/>
      <c r="D467" s="91"/>
      <c r="E467" s="91"/>
    </row>
    <row r="468" spans="2:5">
      <c r="B468" s="91"/>
      <c r="C468" s="91"/>
      <c r="D468" s="91"/>
      <c r="E468" s="91"/>
    </row>
    <row r="469" spans="2:5">
      <c r="B469" s="91"/>
      <c r="C469" s="91"/>
      <c r="D469" s="91"/>
      <c r="E469" s="91"/>
    </row>
    <row r="470" spans="2:5">
      <c r="B470" s="91"/>
      <c r="C470" s="91"/>
      <c r="D470" s="91"/>
      <c r="E470" s="91"/>
    </row>
    <row r="471" spans="2:5">
      <c r="B471" s="91"/>
      <c r="C471" s="91"/>
      <c r="D471" s="91"/>
      <c r="E471" s="91"/>
    </row>
    <row r="472" spans="2:5">
      <c r="B472" s="91"/>
      <c r="C472" s="91"/>
      <c r="D472" s="91"/>
      <c r="E472" s="91"/>
    </row>
    <row r="473" spans="2:5">
      <c r="B473" s="91"/>
      <c r="C473" s="91"/>
      <c r="D473" s="91"/>
      <c r="E473" s="91"/>
    </row>
    <row r="474" spans="2:5">
      <c r="B474" s="91"/>
      <c r="C474" s="91"/>
      <c r="D474" s="91"/>
      <c r="E474" s="91"/>
    </row>
    <row r="475" spans="2:5">
      <c r="B475" s="91"/>
      <c r="C475" s="91"/>
      <c r="D475" s="91"/>
      <c r="E475" s="91"/>
    </row>
    <row r="476" spans="2:5">
      <c r="B476" s="91"/>
      <c r="C476" s="91"/>
      <c r="D476" s="91"/>
      <c r="E476" s="91"/>
    </row>
    <row r="477" spans="2:5">
      <c r="B477" s="91"/>
      <c r="C477" s="91"/>
      <c r="D477" s="91"/>
      <c r="E477" s="91"/>
    </row>
    <row r="478" spans="2:5">
      <c r="B478" s="91"/>
      <c r="C478" s="91"/>
      <c r="D478" s="91"/>
      <c r="E478" s="91"/>
    </row>
    <row r="479" spans="2:5">
      <c r="B479" s="91"/>
      <c r="C479" s="91"/>
      <c r="D479" s="91"/>
      <c r="E479" s="91"/>
    </row>
    <row r="480" spans="2:5">
      <c r="B480" s="91"/>
      <c r="C480" s="91"/>
      <c r="D480" s="91"/>
      <c r="E480" s="91"/>
    </row>
    <row r="481" spans="2:5">
      <c r="B481" s="91"/>
      <c r="C481" s="91"/>
      <c r="D481" s="91"/>
      <c r="E481" s="91"/>
    </row>
    <row r="482" spans="2:5">
      <c r="B482" s="91"/>
      <c r="C482" s="91"/>
      <c r="D482" s="91"/>
      <c r="E482" s="91"/>
    </row>
    <row r="483" spans="2:5">
      <c r="B483" s="91"/>
      <c r="C483" s="91"/>
      <c r="D483" s="91"/>
      <c r="E483" s="91"/>
    </row>
    <row r="484" spans="2:5">
      <c r="B484" s="91"/>
      <c r="C484" s="91"/>
      <c r="D484" s="91"/>
      <c r="E484" s="91"/>
    </row>
    <row r="485" spans="2:5">
      <c r="B485" s="91"/>
      <c r="C485" s="91"/>
      <c r="D485" s="91"/>
      <c r="E485" s="91"/>
    </row>
    <row r="486" spans="2:5">
      <c r="B486" s="91"/>
      <c r="C486" s="91"/>
      <c r="D486" s="91"/>
      <c r="E486" s="91"/>
    </row>
    <row r="487" spans="2:5">
      <c r="B487" s="91"/>
      <c r="C487" s="91"/>
      <c r="D487" s="91"/>
      <c r="E487" s="91"/>
    </row>
    <row r="488" spans="2:5">
      <c r="B488" s="91"/>
      <c r="C488" s="91"/>
      <c r="D488" s="91"/>
      <c r="E488" s="91"/>
    </row>
    <row r="489" spans="2:5">
      <c r="B489" s="91"/>
      <c r="C489" s="91"/>
      <c r="D489" s="91"/>
      <c r="E489" s="91"/>
    </row>
    <row r="490" spans="2:5">
      <c r="B490" s="91"/>
      <c r="C490" s="91"/>
      <c r="D490" s="91"/>
      <c r="E490" s="91"/>
    </row>
    <row r="491" spans="2:5">
      <c r="B491" s="91"/>
      <c r="C491" s="91"/>
      <c r="D491" s="91"/>
      <c r="E491" s="91"/>
    </row>
    <row r="492" spans="2:5">
      <c r="B492" s="91"/>
      <c r="C492" s="91"/>
      <c r="D492" s="91"/>
      <c r="E492" s="91"/>
    </row>
    <row r="493" spans="2:5">
      <c r="B493" s="91"/>
      <c r="C493" s="91"/>
      <c r="D493" s="91"/>
      <c r="E493" s="91"/>
    </row>
    <row r="494" spans="2:5">
      <c r="B494" s="91"/>
      <c r="C494" s="91"/>
      <c r="D494" s="91"/>
      <c r="E494" s="91"/>
    </row>
    <row r="495" spans="2:5">
      <c r="B495" s="91"/>
      <c r="C495" s="91"/>
      <c r="D495" s="91"/>
      <c r="E495" s="91"/>
    </row>
    <row r="496" spans="2:5">
      <c r="B496" s="91"/>
      <c r="C496" s="91"/>
      <c r="D496" s="91"/>
      <c r="E496" s="91"/>
    </row>
    <row r="497" spans="2:5">
      <c r="B497" s="91"/>
      <c r="C497" s="91"/>
      <c r="D497" s="91"/>
      <c r="E497" s="91"/>
    </row>
    <row r="498" spans="2:5">
      <c r="B498" s="91"/>
      <c r="C498" s="91"/>
      <c r="D498" s="91"/>
      <c r="E498" s="91"/>
    </row>
    <row r="499" spans="2:5">
      <c r="B499" s="91"/>
      <c r="C499" s="91"/>
      <c r="D499" s="91"/>
      <c r="E499" s="91"/>
    </row>
    <row r="500" spans="2:5">
      <c r="B500" s="91"/>
      <c r="C500" s="91"/>
      <c r="D500" s="91"/>
      <c r="E500" s="91"/>
    </row>
    <row r="501" spans="2:5">
      <c r="B501" s="91"/>
      <c r="C501" s="91"/>
      <c r="D501" s="91"/>
      <c r="E501" s="91"/>
    </row>
    <row r="502" spans="2:5">
      <c r="B502" s="91"/>
      <c r="C502" s="91"/>
      <c r="D502" s="91"/>
      <c r="E502" s="91"/>
    </row>
    <row r="503" spans="2:5">
      <c r="B503" s="91"/>
      <c r="C503" s="91"/>
      <c r="D503" s="91"/>
      <c r="E503" s="91"/>
    </row>
    <row r="504" spans="2:5">
      <c r="B504" s="91"/>
      <c r="C504" s="91"/>
      <c r="D504" s="91"/>
      <c r="E504" s="91"/>
    </row>
    <row r="505" spans="2:5">
      <c r="B505" s="91"/>
      <c r="C505" s="91"/>
      <c r="D505" s="91"/>
      <c r="E505" s="91"/>
    </row>
    <row r="506" spans="2:5">
      <c r="B506" s="91"/>
      <c r="C506" s="91"/>
      <c r="D506" s="91"/>
      <c r="E506" s="91"/>
    </row>
    <row r="507" spans="2:5">
      <c r="B507" s="91"/>
      <c r="C507" s="91"/>
      <c r="D507" s="91"/>
      <c r="E507" s="91"/>
    </row>
    <row r="508" spans="2:5">
      <c r="B508" s="91"/>
      <c r="C508" s="91"/>
      <c r="D508" s="91"/>
      <c r="E508" s="91"/>
    </row>
    <row r="509" spans="2:5">
      <c r="B509" s="91"/>
      <c r="C509" s="91"/>
      <c r="D509" s="91"/>
      <c r="E509" s="91"/>
    </row>
    <row r="510" spans="2:5">
      <c r="B510" s="91"/>
      <c r="C510" s="91"/>
      <c r="D510" s="91"/>
      <c r="E510" s="91"/>
    </row>
    <row r="511" spans="2:5">
      <c r="B511" s="91"/>
      <c r="C511" s="91"/>
      <c r="D511" s="91"/>
      <c r="E511" s="91"/>
    </row>
    <row r="512" spans="2:5">
      <c r="B512" s="91"/>
      <c r="C512" s="91"/>
      <c r="D512" s="91"/>
      <c r="E512" s="91"/>
    </row>
    <row r="513" spans="2:5">
      <c r="B513" s="91"/>
      <c r="C513" s="91"/>
      <c r="D513" s="91"/>
      <c r="E513" s="91"/>
    </row>
    <row r="514" spans="2:5">
      <c r="B514" s="91"/>
      <c r="C514" s="91"/>
      <c r="D514" s="91"/>
      <c r="E514" s="91"/>
    </row>
    <row r="515" spans="2:5">
      <c r="B515" s="91"/>
      <c r="C515" s="91"/>
      <c r="D515" s="91"/>
      <c r="E515" s="91"/>
    </row>
    <row r="516" spans="2:5">
      <c r="B516" s="91"/>
      <c r="C516" s="91"/>
      <c r="D516" s="91"/>
      <c r="E516" s="91"/>
    </row>
    <row r="517" spans="2:5">
      <c r="B517" s="91"/>
      <c r="C517" s="91"/>
      <c r="D517" s="91"/>
      <c r="E517" s="91"/>
    </row>
    <row r="518" spans="2:5">
      <c r="B518" s="91"/>
      <c r="C518" s="91"/>
      <c r="D518" s="91"/>
      <c r="E518" s="91"/>
    </row>
    <row r="519" spans="2:5">
      <c r="B519" s="91"/>
      <c r="C519" s="91"/>
      <c r="D519" s="91"/>
      <c r="E519" s="91"/>
    </row>
    <row r="520" spans="2:5">
      <c r="B520" s="91"/>
      <c r="C520" s="91"/>
      <c r="D520" s="91"/>
      <c r="E520" s="91"/>
    </row>
    <row r="521" spans="2:5">
      <c r="B521" s="91"/>
      <c r="C521" s="91"/>
      <c r="D521" s="91"/>
      <c r="E521" s="91"/>
    </row>
    <row r="522" spans="2:5">
      <c r="B522" s="91"/>
      <c r="C522" s="91"/>
      <c r="D522" s="91"/>
      <c r="E522" s="91"/>
    </row>
    <row r="523" spans="2:5">
      <c r="B523" s="91"/>
      <c r="C523" s="91"/>
      <c r="D523" s="91"/>
      <c r="E523" s="91"/>
    </row>
    <row r="524" spans="2:5">
      <c r="B524" s="91"/>
      <c r="C524" s="91"/>
      <c r="D524" s="91"/>
      <c r="E524" s="91"/>
    </row>
    <row r="525" spans="2:5">
      <c r="B525" s="91"/>
      <c r="C525" s="91"/>
      <c r="D525" s="91"/>
      <c r="E525" s="91"/>
    </row>
    <row r="526" spans="2:5">
      <c r="B526" s="91"/>
      <c r="C526" s="91"/>
      <c r="D526" s="91"/>
      <c r="E526" s="91"/>
    </row>
    <row r="527" spans="2:5">
      <c r="B527" s="91"/>
      <c r="C527" s="91"/>
      <c r="D527" s="91"/>
      <c r="E527" s="91"/>
    </row>
    <row r="528" spans="2:5">
      <c r="B528" s="91"/>
      <c r="C528" s="91"/>
      <c r="D528" s="91"/>
      <c r="E528" s="91"/>
    </row>
    <row r="529" spans="2:5">
      <c r="B529" s="91"/>
      <c r="C529" s="91"/>
      <c r="D529" s="91"/>
      <c r="E529" s="91"/>
    </row>
    <row r="530" spans="2:5">
      <c r="B530" s="91"/>
      <c r="C530" s="91"/>
      <c r="D530" s="91"/>
      <c r="E530" s="91"/>
    </row>
    <row r="531" spans="2:5">
      <c r="B531" s="91"/>
      <c r="C531" s="91"/>
      <c r="D531" s="91"/>
      <c r="E531" s="91"/>
    </row>
    <row r="532" spans="2:5">
      <c r="B532" s="91"/>
      <c r="C532" s="91"/>
      <c r="D532" s="91"/>
      <c r="E532" s="91"/>
    </row>
    <row r="533" spans="2:5">
      <c r="B533" s="91"/>
      <c r="C533" s="91"/>
      <c r="D533" s="91"/>
      <c r="E533" s="91"/>
    </row>
    <row r="534" spans="2:5">
      <c r="B534" s="91"/>
      <c r="C534" s="91"/>
      <c r="D534" s="91"/>
      <c r="E534" s="91"/>
    </row>
    <row r="535" spans="2:5">
      <c r="B535" s="91"/>
      <c r="C535" s="91"/>
      <c r="D535" s="91"/>
      <c r="E535" s="91"/>
    </row>
    <row r="536" spans="2:5">
      <c r="B536" s="91"/>
      <c r="C536" s="91"/>
      <c r="D536" s="91"/>
      <c r="E536" s="91"/>
    </row>
    <row r="537" spans="2:5">
      <c r="B537" s="91"/>
      <c r="C537" s="91"/>
      <c r="D537" s="91"/>
      <c r="E537" s="91"/>
    </row>
    <row r="538" spans="2:5">
      <c r="B538" s="91"/>
      <c r="C538" s="91"/>
      <c r="D538" s="91"/>
      <c r="E538" s="91"/>
    </row>
    <row r="539" spans="2:5">
      <c r="B539" s="91"/>
      <c r="C539" s="91"/>
      <c r="D539" s="91"/>
      <c r="E539" s="91"/>
    </row>
    <row r="540" spans="2:5">
      <c r="B540" s="91"/>
      <c r="C540" s="91"/>
      <c r="D540" s="91"/>
      <c r="E540" s="91"/>
    </row>
    <row r="541" spans="2:5">
      <c r="B541" s="91"/>
      <c r="C541" s="91"/>
      <c r="D541" s="91"/>
      <c r="E541" s="91"/>
    </row>
    <row r="542" spans="2:5">
      <c r="B542" s="91"/>
      <c r="C542" s="91"/>
      <c r="D542" s="91"/>
      <c r="E542" s="91"/>
    </row>
    <row r="543" spans="2:5">
      <c r="B543" s="91"/>
      <c r="C543" s="91"/>
      <c r="D543" s="91"/>
      <c r="E543" s="91"/>
    </row>
    <row r="544" spans="2:5">
      <c r="B544" s="91"/>
      <c r="C544" s="91"/>
      <c r="D544" s="91"/>
      <c r="E544" s="91"/>
    </row>
    <row r="545" spans="2:5">
      <c r="B545" s="91"/>
      <c r="C545" s="91"/>
      <c r="D545" s="91"/>
      <c r="E545" s="91"/>
    </row>
    <row r="546" spans="2:5">
      <c r="B546" s="91"/>
      <c r="C546" s="91"/>
      <c r="D546" s="91"/>
      <c r="E546" s="91"/>
    </row>
    <row r="547" spans="2:5">
      <c r="B547" s="91"/>
      <c r="C547" s="91"/>
      <c r="D547" s="91"/>
      <c r="E547" s="91"/>
    </row>
    <row r="548" spans="2:5">
      <c r="B548" s="91"/>
      <c r="C548" s="91"/>
      <c r="D548" s="91"/>
      <c r="E548" s="91"/>
    </row>
    <row r="549" spans="2:5">
      <c r="B549" s="91"/>
      <c r="C549" s="91"/>
      <c r="D549" s="91"/>
      <c r="E549" s="91"/>
    </row>
    <row r="550" spans="2:5">
      <c r="B550" s="91"/>
      <c r="C550" s="91"/>
      <c r="D550" s="91"/>
      <c r="E550" s="91"/>
    </row>
    <row r="551" spans="2:5">
      <c r="B551" s="91"/>
      <c r="C551" s="91"/>
      <c r="D551" s="91"/>
      <c r="E551" s="91"/>
    </row>
    <row r="552" spans="2:5">
      <c r="B552" s="91"/>
      <c r="C552" s="91"/>
      <c r="D552" s="91"/>
      <c r="E552" s="91"/>
    </row>
    <row r="553" spans="2:5">
      <c r="B553" s="91"/>
      <c r="C553" s="91"/>
      <c r="D553" s="91"/>
      <c r="E553" s="91"/>
    </row>
    <row r="554" spans="2:5">
      <c r="B554" s="91"/>
      <c r="C554" s="91"/>
      <c r="D554" s="91"/>
      <c r="E554" s="91"/>
    </row>
    <row r="555" spans="2:5">
      <c r="B555" s="91"/>
      <c r="C555" s="91"/>
      <c r="D555" s="91"/>
      <c r="E555" s="91"/>
    </row>
    <row r="556" spans="2:5">
      <c r="B556" s="91"/>
      <c r="C556" s="91"/>
      <c r="D556" s="91"/>
      <c r="E556" s="91"/>
    </row>
    <row r="557" spans="2:5">
      <c r="B557" s="91"/>
      <c r="C557" s="91"/>
      <c r="D557" s="91"/>
      <c r="E557" s="91"/>
    </row>
    <row r="558" spans="2:5">
      <c r="B558" s="91"/>
      <c r="C558" s="91"/>
      <c r="D558" s="91"/>
      <c r="E558" s="91"/>
    </row>
    <row r="559" spans="2:5">
      <c r="B559" s="91"/>
      <c r="C559" s="91"/>
      <c r="D559" s="91"/>
      <c r="E559" s="91"/>
    </row>
    <row r="560" spans="2:5">
      <c r="B560" s="91"/>
      <c r="C560" s="91"/>
      <c r="D560" s="91"/>
      <c r="E560" s="91"/>
    </row>
    <row r="561" spans="2:5">
      <c r="B561" s="91"/>
      <c r="C561" s="91"/>
      <c r="D561" s="91"/>
      <c r="E561" s="91"/>
    </row>
    <row r="562" spans="2:5">
      <c r="B562" s="91"/>
      <c r="C562" s="91"/>
      <c r="D562" s="91"/>
      <c r="E562" s="91"/>
    </row>
    <row r="563" spans="2:5">
      <c r="B563" s="91"/>
      <c r="C563" s="91"/>
      <c r="D563" s="91"/>
      <c r="E563" s="91"/>
    </row>
    <row r="564" spans="2:5">
      <c r="B564" s="91"/>
      <c r="C564" s="91"/>
      <c r="D564" s="91"/>
      <c r="E564" s="91"/>
    </row>
    <row r="565" spans="2:5">
      <c r="B565" s="91"/>
      <c r="C565" s="91"/>
      <c r="D565" s="91"/>
      <c r="E565" s="91"/>
    </row>
    <row r="566" spans="2:5">
      <c r="B566" s="91"/>
      <c r="C566" s="91"/>
      <c r="D566" s="91"/>
      <c r="E566" s="91"/>
    </row>
    <row r="567" spans="2:5">
      <c r="B567" s="91"/>
      <c r="C567" s="91"/>
      <c r="D567" s="91"/>
      <c r="E567" s="91"/>
    </row>
    <row r="568" spans="2:5">
      <c r="B568" s="91"/>
      <c r="C568" s="91"/>
      <c r="D568" s="91"/>
      <c r="E568" s="91"/>
    </row>
    <row r="569" spans="2:5">
      <c r="B569" s="91"/>
      <c r="C569" s="91"/>
      <c r="D569" s="91"/>
      <c r="E569" s="91"/>
    </row>
    <row r="570" spans="2:5">
      <c r="B570" s="91"/>
      <c r="C570" s="91"/>
      <c r="D570" s="91"/>
      <c r="E570" s="91"/>
    </row>
    <row r="571" spans="2:5">
      <c r="B571" s="91"/>
      <c r="C571" s="91"/>
      <c r="D571" s="91"/>
      <c r="E571" s="91"/>
    </row>
    <row r="572" spans="2:5">
      <c r="B572" s="91"/>
      <c r="C572" s="91"/>
      <c r="D572" s="91"/>
      <c r="E572" s="91"/>
    </row>
    <row r="573" spans="2:5">
      <c r="B573" s="91"/>
      <c r="C573" s="91"/>
      <c r="D573" s="91"/>
      <c r="E573" s="91"/>
    </row>
    <row r="574" spans="2:5">
      <c r="B574" s="91"/>
      <c r="C574" s="91"/>
      <c r="D574" s="91"/>
      <c r="E574" s="91"/>
    </row>
    <row r="575" spans="2:5">
      <c r="B575" s="91"/>
      <c r="C575" s="91"/>
      <c r="D575" s="91"/>
      <c r="E575" s="91"/>
    </row>
    <row r="576" spans="2:5">
      <c r="B576" s="91"/>
      <c r="C576" s="91"/>
      <c r="D576" s="91"/>
      <c r="E576" s="91"/>
    </row>
    <row r="577" spans="2:5">
      <c r="B577" s="91"/>
      <c r="C577" s="91"/>
      <c r="D577" s="91"/>
      <c r="E577" s="91"/>
    </row>
    <row r="578" spans="2:5">
      <c r="B578" s="91"/>
      <c r="C578" s="91"/>
      <c r="D578" s="91"/>
      <c r="E578" s="91"/>
    </row>
    <row r="579" spans="2:5">
      <c r="B579" s="91"/>
      <c r="C579" s="91"/>
      <c r="D579" s="91"/>
      <c r="E579" s="91"/>
    </row>
    <row r="580" spans="2:5">
      <c r="B580" s="91"/>
      <c r="C580" s="91"/>
      <c r="D580" s="91"/>
      <c r="E580" s="91"/>
    </row>
    <row r="581" spans="2:5">
      <c r="B581" s="91"/>
      <c r="C581" s="91"/>
      <c r="D581" s="91"/>
      <c r="E581" s="91"/>
    </row>
    <row r="582" spans="2:5">
      <c r="B582" s="91"/>
      <c r="C582" s="91"/>
      <c r="D582" s="91"/>
      <c r="E582" s="91"/>
    </row>
    <row r="583" spans="2:5">
      <c r="B583" s="91"/>
      <c r="C583" s="91"/>
      <c r="D583" s="91"/>
      <c r="E583" s="91"/>
    </row>
    <row r="584" spans="2:5">
      <c r="B584" s="91"/>
      <c r="C584" s="91"/>
      <c r="D584" s="91"/>
      <c r="E584" s="91"/>
    </row>
    <row r="585" spans="2:5">
      <c r="B585" s="91"/>
      <c r="C585" s="91"/>
      <c r="D585" s="91"/>
      <c r="E585" s="91"/>
    </row>
    <row r="586" spans="2:5">
      <c r="B586" s="91"/>
      <c r="C586" s="91"/>
      <c r="D586" s="91"/>
      <c r="E586" s="91"/>
    </row>
    <row r="587" spans="2:5">
      <c r="B587" s="91"/>
      <c r="C587" s="91"/>
      <c r="D587" s="91"/>
      <c r="E587" s="91"/>
    </row>
    <row r="588" spans="2:5">
      <c r="B588" s="91"/>
      <c r="C588" s="91"/>
      <c r="D588" s="91"/>
      <c r="E588" s="91"/>
    </row>
    <row r="589" spans="2:5">
      <c r="B589" s="91"/>
      <c r="C589" s="91"/>
      <c r="D589" s="91"/>
      <c r="E589" s="91"/>
    </row>
    <row r="590" spans="2:5">
      <c r="B590" s="91"/>
      <c r="C590" s="91"/>
      <c r="D590" s="91"/>
      <c r="E590" s="91"/>
    </row>
    <row r="591" spans="2:5">
      <c r="B591" s="91"/>
      <c r="C591" s="91"/>
      <c r="D591" s="91"/>
      <c r="E591" s="91"/>
    </row>
    <row r="592" spans="2:5">
      <c r="B592" s="91"/>
      <c r="C592" s="91"/>
      <c r="D592" s="91"/>
      <c r="E592" s="91"/>
    </row>
    <row r="593" spans="2:5">
      <c r="B593" s="91"/>
      <c r="C593" s="91"/>
      <c r="D593" s="91"/>
      <c r="E593" s="91"/>
    </row>
    <row r="594" spans="2:5">
      <c r="B594" s="91"/>
      <c r="C594" s="91"/>
      <c r="D594" s="91"/>
      <c r="E594" s="91"/>
    </row>
    <row r="595" spans="2:5">
      <c r="B595" s="91"/>
      <c r="C595" s="91"/>
      <c r="D595" s="91"/>
      <c r="E595" s="91"/>
    </row>
    <row r="596" spans="2:5">
      <c r="B596" s="91"/>
      <c r="C596" s="91"/>
      <c r="D596" s="91"/>
      <c r="E596" s="91"/>
    </row>
    <row r="597" spans="2:5">
      <c r="B597" s="91"/>
      <c r="C597" s="91"/>
      <c r="D597" s="91"/>
      <c r="E597" s="91"/>
    </row>
    <row r="598" spans="2:5">
      <c r="B598" s="91"/>
      <c r="C598" s="91"/>
      <c r="D598" s="91"/>
      <c r="E598" s="91"/>
    </row>
    <row r="599" spans="2:5">
      <c r="B599" s="91"/>
      <c r="C599" s="91"/>
      <c r="D599" s="91"/>
      <c r="E599" s="91"/>
    </row>
    <row r="600" spans="2:5">
      <c r="B600" s="91"/>
      <c r="C600" s="91"/>
      <c r="D600" s="91"/>
      <c r="E600" s="91"/>
    </row>
    <row r="601" spans="2:5">
      <c r="B601" s="91"/>
      <c r="C601" s="91"/>
      <c r="D601" s="91"/>
      <c r="E601" s="91"/>
    </row>
    <row r="602" spans="2:5">
      <c r="B602" s="91"/>
      <c r="C602" s="91"/>
      <c r="D602" s="91"/>
      <c r="E602" s="91"/>
    </row>
    <row r="603" spans="2:5">
      <c r="B603" s="91"/>
      <c r="C603" s="91"/>
      <c r="D603" s="91"/>
      <c r="E603" s="91"/>
    </row>
    <row r="604" spans="2:5">
      <c r="B604" s="91"/>
      <c r="C604" s="91"/>
      <c r="D604" s="91"/>
      <c r="E604" s="91"/>
    </row>
    <row r="605" spans="2:5">
      <c r="B605" s="91"/>
      <c r="C605" s="91"/>
      <c r="D605" s="91"/>
      <c r="E605" s="91"/>
    </row>
    <row r="606" spans="2:5">
      <c r="B606" s="91"/>
      <c r="C606" s="91"/>
      <c r="D606" s="91"/>
      <c r="E606" s="91"/>
    </row>
    <row r="607" spans="2:5">
      <c r="B607" s="91"/>
      <c r="C607" s="91"/>
      <c r="D607" s="91"/>
      <c r="E607" s="91"/>
    </row>
    <row r="608" spans="2:5">
      <c r="B608" s="91"/>
      <c r="C608" s="91"/>
      <c r="D608" s="91"/>
      <c r="E608" s="91"/>
    </row>
    <row r="609" spans="2:5">
      <c r="B609" s="91"/>
      <c r="C609" s="91"/>
      <c r="D609" s="91"/>
      <c r="E609" s="91"/>
    </row>
    <row r="610" spans="2:5">
      <c r="B610" s="91"/>
      <c r="C610" s="91"/>
      <c r="D610" s="91"/>
      <c r="E610" s="91"/>
    </row>
    <row r="611" spans="2:5">
      <c r="B611" s="91"/>
      <c r="C611" s="91"/>
      <c r="D611" s="91"/>
      <c r="E611" s="91"/>
    </row>
    <row r="612" spans="2:5">
      <c r="B612" s="91"/>
      <c r="C612" s="91"/>
      <c r="D612" s="91"/>
      <c r="E612" s="91"/>
    </row>
    <row r="613" spans="2:5">
      <c r="B613" s="91"/>
      <c r="C613" s="91"/>
      <c r="D613" s="91"/>
      <c r="E613" s="91"/>
    </row>
    <row r="614" spans="2:5">
      <c r="B614" s="91"/>
      <c r="C614" s="91"/>
      <c r="D614" s="91"/>
      <c r="E614" s="91"/>
    </row>
    <row r="615" spans="2:5">
      <c r="B615" s="91"/>
      <c r="C615" s="91"/>
      <c r="D615" s="91"/>
      <c r="E615" s="91"/>
    </row>
    <row r="616" spans="2:5">
      <c r="B616" s="91"/>
      <c r="C616" s="91"/>
      <c r="D616" s="91"/>
      <c r="E616" s="91"/>
    </row>
    <row r="617" spans="2:5">
      <c r="B617" s="91"/>
      <c r="C617" s="91"/>
      <c r="D617" s="91"/>
      <c r="E617" s="91"/>
    </row>
    <row r="618" spans="2:5">
      <c r="B618" s="91"/>
      <c r="C618" s="91"/>
      <c r="D618" s="91"/>
      <c r="E618" s="91"/>
    </row>
    <row r="619" spans="2:5">
      <c r="B619" s="91"/>
      <c r="C619" s="91"/>
      <c r="D619" s="91"/>
      <c r="E619" s="91"/>
    </row>
    <row r="620" spans="2:5">
      <c r="B620" s="91"/>
      <c r="C620" s="91"/>
      <c r="D620" s="91"/>
      <c r="E620" s="91"/>
    </row>
    <row r="621" spans="2:5">
      <c r="B621" s="91"/>
      <c r="C621" s="91"/>
      <c r="D621" s="91"/>
      <c r="E621" s="91"/>
    </row>
    <row r="622" spans="2:5">
      <c r="B622" s="91"/>
      <c r="C622" s="91"/>
      <c r="D622" s="91"/>
      <c r="E622" s="91"/>
    </row>
    <row r="623" spans="2:5">
      <c r="B623" s="91"/>
      <c r="C623" s="91"/>
      <c r="D623" s="91"/>
      <c r="E623" s="91"/>
    </row>
    <row r="624" spans="2:5">
      <c r="B624" s="91"/>
      <c r="C624" s="91"/>
      <c r="D624" s="91"/>
      <c r="E624" s="91"/>
    </row>
    <row r="625" spans="2:5">
      <c r="B625" s="91"/>
      <c r="C625" s="91"/>
      <c r="D625" s="91"/>
      <c r="E625" s="91"/>
    </row>
    <row r="626" spans="2:5">
      <c r="B626" s="91"/>
      <c r="C626" s="91"/>
      <c r="D626" s="91"/>
      <c r="E626" s="91"/>
    </row>
    <row r="627" spans="2:5">
      <c r="B627" s="91"/>
      <c r="C627" s="91"/>
      <c r="D627" s="91"/>
      <c r="E627" s="91"/>
    </row>
    <row r="628" spans="2:5">
      <c r="B628" s="91"/>
      <c r="C628" s="91"/>
      <c r="D628" s="91"/>
      <c r="E628" s="91"/>
    </row>
    <row r="629" spans="2:5">
      <c r="B629" s="91"/>
      <c r="C629" s="91"/>
      <c r="D629" s="91"/>
      <c r="E629" s="91"/>
    </row>
    <row r="630" spans="2:5">
      <c r="B630" s="91"/>
      <c r="C630" s="91"/>
      <c r="D630" s="91"/>
      <c r="E630" s="91"/>
    </row>
    <row r="631" spans="2:5">
      <c r="B631" s="91"/>
      <c r="C631" s="91"/>
      <c r="D631" s="91"/>
      <c r="E631" s="91"/>
    </row>
    <row r="632" spans="2:5">
      <c r="B632" s="91"/>
      <c r="C632" s="91"/>
      <c r="D632" s="91"/>
      <c r="E632" s="91"/>
    </row>
    <row r="633" spans="2:5">
      <c r="B633" s="91"/>
      <c r="C633" s="91"/>
      <c r="D633" s="91"/>
      <c r="E633" s="91"/>
    </row>
    <row r="634" spans="2:5">
      <c r="B634" s="91"/>
      <c r="C634" s="91"/>
      <c r="D634" s="91"/>
      <c r="E634" s="91"/>
    </row>
    <row r="635" spans="2:5">
      <c r="B635" s="91"/>
      <c r="C635" s="91"/>
      <c r="D635" s="91"/>
      <c r="E635" s="91"/>
    </row>
    <row r="636" spans="2:5">
      <c r="B636" s="91"/>
      <c r="C636" s="91"/>
      <c r="D636" s="91"/>
      <c r="E636" s="91"/>
    </row>
    <row r="637" spans="2:5">
      <c r="B637" s="91"/>
      <c r="C637" s="91"/>
      <c r="D637" s="91"/>
      <c r="E637" s="91"/>
    </row>
    <row r="638" spans="2:5">
      <c r="B638" s="91"/>
      <c r="C638" s="91"/>
      <c r="D638" s="91"/>
      <c r="E638" s="91"/>
    </row>
    <row r="639" spans="2:5">
      <c r="B639" s="91"/>
      <c r="C639" s="91"/>
      <c r="D639" s="91"/>
      <c r="E639" s="91"/>
    </row>
    <row r="640" spans="2:5">
      <c r="B640" s="91"/>
      <c r="C640" s="91"/>
      <c r="D640" s="91"/>
      <c r="E640" s="91"/>
    </row>
    <row r="641" spans="2:5">
      <c r="B641" s="91"/>
      <c r="C641" s="91"/>
      <c r="D641" s="91"/>
      <c r="E641" s="91"/>
    </row>
    <row r="642" spans="2:5">
      <c r="B642" s="91"/>
      <c r="C642" s="91"/>
      <c r="D642" s="91"/>
      <c r="E642" s="91"/>
    </row>
    <row r="643" spans="2:5">
      <c r="B643" s="91"/>
      <c r="C643" s="91"/>
      <c r="D643" s="91"/>
      <c r="E643" s="91"/>
    </row>
    <row r="644" spans="2:5">
      <c r="B644" s="91"/>
      <c r="C644" s="91"/>
      <c r="D644" s="91"/>
      <c r="E644" s="91"/>
    </row>
    <row r="645" spans="2:5">
      <c r="B645" s="91"/>
      <c r="C645" s="91"/>
      <c r="D645" s="91"/>
      <c r="E645" s="91"/>
    </row>
    <row r="646" spans="2:5">
      <c r="B646" s="91"/>
      <c r="C646" s="91"/>
      <c r="D646" s="91"/>
      <c r="E646" s="91"/>
    </row>
    <row r="647" spans="2:5">
      <c r="B647" s="91"/>
      <c r="C647" s="91"/>
      <c r="D647" s="91"/>
      <c r="E647" s="91"/>
    </row>
    <row r="648" spans="2:5">
      <c r="B648" s="91"/>
      <c r="C648" s="91"/>
      <c r="D648" s="91"/>
      <c r="E648" s="91"/>
    </row>
    <row r="649" spans="2:5">
      <c r="B649" s="91"/>
      <c r="C649" s="91"/>
      <c r="D649" s="91"/>
      <c r="E649" s="91"/>
    </row>
    <row r="650" spans="2:5">
      <c r="B650" s="91"/>
      <c r="C650" s="91"/>
      <c r="D650" s="91"/>
      <c r="E650" s="91"/>
    </row>
    <row r="651" spans="2:5">
      <c r="B651" s="91"/>
      <c r="C651" s="91"/>
      <c r="D651" s="91"/>
      <c r="E651" s="91"/>
    </row>
    <row r="652" spans="2:5">
      <c r="B652" s="91"/>
      <c r="C652" s="91"/>
      <c r="D652" s="91"/>
      <c r="E652" s="91"/>
    </row>
    <row r="653" spans="2:5">
      <c r="B653" s="91"/>
      <c r="C653" s="91"/>
      <c r="D653" s="91"/>
      <c r="E653" s="91"/>
    </row>
    <row r="654" spans="2:5">
      <c r="B654" s="91"/>
      <c r="C654" s="91"/>
      <c r="D654" s="91"/>
      <c r="E654" s="91"/>
    </row>
    <row r="655" spans="2:5">
      <c r="B655" s="91"/>
      <c r="C655" s="91"/>
      <c r="D655" s="91"/>
      <c r="E655" s="91"/>
    </row>
    <row r="656" spans="2:5">
      <c r="B656" s="91"/>
      <c r="C656" s="91"/>
      <c r="D656" s="91"/>
      <c r="E656" s="91"/>
    </row>
    <row r="657" spans="2:5">
      <c r="B657" s="91"/>
      <c r="C657" s="91"/>
      <c r="D657" s="91"/>
      <c r="E657" s="91"/>
    </row>
    <row r="658" spans="2:5">
      <c r="B658" s="91"/>
      <c r="C658" s="91"/>
      <c r="D658" s="91"/>
      <c r="E658" s="91"/>
    </row>
    <row r="659" spans="2:5">
      <c r="B659" s="91"/>
      <c r="C659" s="91"/>
      <c r="D659" s="91"/>
      <c r="E659" s="91"/>
    </row>
    <row r="660" spans="2:5">
      <c r="B660" s="91"/>
      <c r="C660" s="91"/>
      <c r="D660" s="91"/>
      <c r="E660" s="91"/>
    </row>
    <row r="661" spans="2:5">
      <c r="B661" s="91"/>
      <c r="C661" s="91"/>
      <c r="D661" s="91"/>
      <c r="E661" s="91"/>
    </row>
    <row r="662" spans="2:5">
      <c r="B662" s="91"/>
      <c r="C662" s="91"/>
      <c r="D662" s="91"/>
      <c r="E662" s="91"/>
    </row>
    <row r="663" spans="2:5">
      <c r="B663" s="91"/>
      <c r="C663" s="91"/>
      <c r="D663" s="91"/>
      <c r="E663" s="91"/>
    </row>
    <row r="664" spans="2:5">
      <c r="B664" s="91"/>
      <c r="C664" s="91"/>
      <c r="D664" s="91"/>
      <c r="E664" s="91"/>
    </row>
    <row r="665" spans="2:5">
      <c r="B665" s="91"/>
      <c r="C665" s="91"/>
      <c r="D665" s="91"/>
      <c r="E665" s="91"/>
    </row>
    <row r="666" spans="2:5">
      <c r="B666" s="91"/>
      <c r="C666" s="91"/>
      <c r="D666" s="91"/>
      <c r="E666" s="91"/>
    </row>
    <row r="667" spans="2:5">
      <c r="B667" s="91"/>
      <c r="C667" s="91"/>
      <c r="D667" s="91"/>
      <c r="E667" s="91"/>
    </row>
    <row r="668" spans="2:5">
      <c r="B668" s="91"/>
      <c r="C668" s="91"/>
      <c r="D668" s="91"/>
      <c r="E668" s="91"/>
    </row>
    <row r="669" spans="2:5">
      <c r="B669" s="91"/>
      <c r="C669" s="91"/>
      <c r="D669" s="91"/>
      <c r="E669" s="91"/>
    </row>
    <row r="670" spans="2:5">
      <c r="B670" s="91"/>
      <c r="C670" s="91"/>
      <c r="D670" s="91"/>
      <c r="E670" s="91"/>
    </row>
    <row r="671" spans="2:5">
      <c r="B671" s="91"/>
      <c r="C671" s="91"/>
      <c r="D671" s="91"/>
      <c r="E671" s="91"/>
    </row>
    <row r="672" spans="2:5">
      <c r="B672" s="91"/>
      <c r="C672" s="91"/>
      <c r="D672" s="91"/>
      <c r="E672" s="91"/>
    </row>
    <row r="673" spans="2:5">
      <c r="B673" s="91"/>
      <c r="C673" s="91"/>
      <c r="D673" s="91"/>
      <c r="E673" s="91"/>
    </row>
    <row r="674" spans="2:5">
      <c r="B674" s="91"/>
      <c r="C674" s="91"/>
      <c r="D674" s="91"/>
      <c r="E674" s="91"/>
    </row>
    <row r="675" spans="2:5">
      <c r="B675" s="91"/>
      <c r="C675" s="91"/>
      <c r="D675" s="91"/>
      <c r="E675" s="91"/>
    </row>
    <row r="676" spans="2:5">
      <c r="B676" s="91"/>
      <c r="C676" s="91"/>
      <c r="D676" s="91"/>
      <c r="E676" s="91"/>
    </row>
    <row r="677" spans="2:5">
      <c r="B677" s="91"/>
      <c r="C677" s="91"/>
      <c r="D677" s="91"/>
      <c r="E677" s="91"/>
    </row>
    <row r="678" spans="2:5">
      <c r="B678" s="91"/>
      <c r="C678" s="91"/>
      <c r="D678" s="91"/>
      <c r="E678" s="91"/>
    </row>
    <row r="679" spans="2:5">
      <c r="B679" s="91"/>
      <c r="C679" s="91"/>
      <c r="D679" s="91"/>
      <c r="E679" s="91"/>
    </row>
    <row r="680" spans="2:5">
      <c r="B680" s="91"/>
      <c r="C680" s="91"/>
      <c r="D680" s="91"/>
      <c r="E680" s="91"/>
    </row>
    <row r="681" spans="2:5">
      <c r="B681" s="91"/>
      <c r="C681" s="91"/>
      <c r="D681" s="91"/>
      <c r="E681" s="91"/>
    </row>
    <row r="682" spans="2:5">
      <c r="B682" s="91"/>
      <c r="C682" s="91"/>
      <c r="D682" s="91"/>
      <c r="E682" s="91"/>
    </row>
    <row r="683" spans="2:5">
      <c r="B683" s="91"/>
      <c r="C683" s="91"/>
      <c r="D683" s="91"/>
      <c r="E683" s="91"/>
    </row>
    <row r="684" spans="2:5">
      <c r="B684" s="91"/>
      <c r="C684" s="91"/>
      <c r="D684" s="91"/>
      <c r="E684" s="91"/>
    </row>
    <row r="685" spans="2:5">
      <c r="B685" s="91"/>
      <c r="C685" s="91"/>
      <c r="D685" s="91"/>
      <c r="E685" s="91"/>
    </row>
    <row r="686" spans="2:5">
      <c r="B686" s="91"/>
      <c r="C686" s="91"/>
      <c r="D686" s="91"/>
      <c r="E686" s="91"/>
    </row>
    <row r="687" spans="2:5">
      <c r="B687" s="91"/>
      <c r="C687" s="91"/>
      <c r="D687" s="91"/>
      <c r="E687" s="91"/>
    </row>
    <row r="688" spans="2:5">
      <c r="B688" s="91"/>
      <c r="C688" s="91"/>
      <c r="D688" s="91"/>
      <c r="E688" s="91"/>
    </row>
    <row r="689" spans="2:5">
      <c r="B689" s="91"/>
      <c r="C689" s="91"/>
      <c r="D689" s="91"/>
      <c r="E689" s="91"/>
    </row>
    <row r="690" spans="2:5">
      <c r="B690" s="91"/>
      <c r="C690" s="91"/>
      <c r="D690" s="91"/>
      <c r="E690" s="91"/>
    </row>
    <row r="691" spans="2:5">
      <c r="B691" s="91"/>
      <c r="C691" s="91"/>
      <c r="D691" s="91"/>
      <c r="E691" s="91"/>
    </row>
    <row r="692" spans="2:5">
      <c r="B692" s="91"/>
      <c r="C692" s="91"/>
      <c r="D692" s="91"/>
      <c r="E692" s="91"/>
    </row>
    <row r="693" spans="2:5">
      <c r="B693" s="91"/>
      <c r="C693" s="91"/>
      <c r="D693" s="91"/>
      <c r="E693" s="91"/>
    </row>
    <row r="694" spans="2:5">
      <c r="B694" s="91"/>
      <c r="C694" s="91"/>
      <c r="D694" s="91"/>
      <c r="E694" s="91"/>
    </row>
    <row r="695" spans="2:5">
      <c r="B695" s="91"/>
      <c r="C695" s="91"/>
      <c r="D695" s="91"/>
      <c r="E695" s="91"/>
    </row>
    <row r="696" spans="2:5">
      <c r="B696" s="91"/>
      <c r="C696" s="91"/>
      <c r="D696" s="91"/>
      <c r="E696" s="91"/>
    </row>
    <row r="697" spans="2:5">
      <c r="B697" s="91"/>
      <c r="C697" s="91"/>
      <c r="D697" s="91"/>
      <c r="E697" s="91"/>
    </row>
    <row r="698" spans="2:5">
      <c r="B698" s="91"/>
      <c r="C698" s="91"/>
      <c r="D698" s="91"/>
      <c r="E698" s="91"/>
    </row>
    <row r="699" spans="2:5">
      <c r="B699" s="91"/>
      <c r="C699" s="91"/>
      <c r="D699" s="91"/>
      <c r="E699" s="91"/>
    </row>
    <row r="700" spans="2:5">
      <c r="B700" s="91"/>
      <c r="C700" s="91"/>
      <c r="D700" s="91"/>
      <c r="E700" s="91"/>
    </row>
    <row r="701" spans="2:5">
      <c r="B701" s="91"/>
      <c r="C701" s="91"/>
      <c r="D701" s="91"/>
      <c r="E701" s="91"/>
    </row>
    <row r="702" spans="2:5">
      <c r="B702" s="91"/>
      <c r="C702" s="91"/>
      <c r="D702" s="91"/>
      <c r="E702" s="91"/>
    </row>
    <row r="703" spans="2:5">
      <c r="B703" s="91"/>
      <c r="C703" s="91"/>
      <c r="D703" s="91"/>
      <c r="E703" s="91"/>
    </row>
    <row r="704" spans="2:5">
      <c r="B704" s="91"/>
      <c r="C704" s="91"/>
      <c r="D704" s="91"/>
      <c r="E704" s="91"/>
    </row>
    <row r="705" spans="2:5">
      <c r="B705" s="91"/>
      <c r="C705" s="91"/>
      <c r="D705" s="91"/>
      <c r="E705" s="91"/>
    </row>
    <row r="706" spans="2:5">
      <c r="B706" s="91"/>
      <c r="C706" s="91"/>
      <c r="D706" s="91"/>
      <c r="E706" s="91"/>
    </row>
    <row r="707" spans="2:5">
      <c r="B707" s="91"/>
      <c r="C707" s="91"/>
      <c r="D707" s="91"/>
      <c r="E707" s="91"/>
    </row>
    <row r="708" spans="2:5">
      <c r="B708" s="91"/>
      <c r="C708" s="91"/>
      <c r="D708" s="91"/>
      <c r="E708" s="91"/>
    </row>
    <row r="709" spans="2:5">
      <c r="B709" s="91"/>
      <c r="C709" s="91"/>
      <c r="D709" s="91"/>
      <c r="E709" s="91"/>
    </row>
    <row r="710" spans="2:5">
      <c r="B710" s="91"/>
      <c r="C710" s="91"/>
      <c r="D710" s="91"/>
      <c r="E710" s="91"/>
    </row>
    <row r="711" spans="2:5">
      <c r="B711" s="91"/>
      <c r="C711" s="91"/>
      <c r="D711" s="91"/>
      <c r="E711" s="91"/>
    </row>
    <row r="712" spans="2:5">
      <c r="B712" s="91"/>
      <c r="C712" s="91"/>
      <c r="D712" s="91"/>
      <c r="E712" s="91"/>
    </row>
    <row r="713" spans="2:5">
      <c r="B713" s="91"/>
      <c r="C713" s="91"/>
      <c r="D713" s="91"/>
      <c r="E713" s="91"/>
    </row>
    <row r="714" spans="2:5">
      <c r="B714" s="91"/>
      <c r="C714" s="91"/>
      <c r="D714" s="91"/>
      <c r="E714" s="91"/>
    </row>
    <row r="715" spans="2:5">
      <c r="B715" s="91"/>
      <c r="C715" s="91"/>
      <c r="D715" s="91"/>
      <c r="E715" s="91"/>
    </row>
    <row r="716" spans="2:5">
      <c r="B716" s="91"/>
      <c r="C716" s="91"/>
      <c r="D716" s="91"/>
      <c r="E716" s="91"/>
    </row>
    <row r="717" spans="2:5">
      <c r="B717" s="91"/>
      <c r="C717" s="91"/>
      <c r="D717" s="91"/>
      <c r="E717" s="91"/>
    </row>
    <row r="718" spans="2:5">
      <c r="B718" s="91"/>
      <c r="C718" s="91"/>
      <c r="D718" s="91"/>
      <c r="E718" s="91"/>
    </row>
    <row r="719" spans="2:5">
      <c r="B719" s="91"/>
      <c r="C719" s="91"/>
      <c r="D719" s="91"/>
      <c r="E719" s="91"/>
    </row>
    <row r="720" spans="2:5">
      <c r="B720" s="91"/>
      <c r="C720" s="91"/>
      <c r="D720" s="91"/>
      <c r="E720" s="91"/>
    </row>
    <row r="721" spans="2:5">
      <c r="B721" s="91"/>
      <c r="C721" s="91"/>
      <c r="D721" s="91"/>
      <c r="E721" s="91"/>
    </row>
    <row r="722" spans="2:5">
      <c r="B722" s="91"/>
      <c r="C722" s="91"/>
      <c r="D722" s="91"/>
      <c r="E722" s="91"/>
    </row>
    <row r="723" spans="2:5">
      <c r="B723" s="91"/>
      <c r="C723" s="91"/>
      <c r="D723" s="91"/>
      <c r="E723" s="91"/>
    </row>
    <row r="724" spans="2:5">
      <c r="B724" s="91"/>
      <c r="C724" s="91"/>
      <c r="D724" s="91"/>
      <c r="E724" s="91"/>
    </row>
    <row r="725" spans="2:5">
      <c r="B725" s="91"/>
      <c r="C725" s="91"/>
      <c r="D725" s="91"/>
      <c r="E725" s="91"/>
    </row>
    <row r="726" spans="2:5">
      <c r="B726" s="91"/>
      <c r="C726" s="91"/>
      <c r="D726" s="91"/>
      <c r="E726" s="91"/>
    </row>
    <row r="727" spans="2:5">
      <c r="B727" s="91"/>
      <c r="C727" s="91"/>
      <c r="D727" s="91"/>
      <c r="E727" s="91"/>
    </row>
    <row r="728" spans="2:5">
      <c r="B728" s="91"/>
      <c r="C728" s="91"/>
      <c r="D728" s="91"/>
      <c r="E728" s="91"/>
    </row>
    <row r="729" spans="2:5">
      <c r="B729" s="91"/>
      <c r="C729" s="91"/>
      <c r="D729" s="91"/>
      <c r="E729" s="91"/>
    </row>
    <row r="730" spans="2:5">
      <c r="B730" s="91"/>
      <c r="C730" s="91"/>
      <c r="D730" s="91"/>
      <c r="E730" s="91"/>
    </row>
    <row r="731" spans="2:5">
      <c r="B731" s="91"/>
      <c r="C731" s="91"/>
      <c r="D731" s="91"/>
      <c r="E731" s="91"/>
    </row>
    <row r="732" spans="2:5">
      <c r="B732" s="91"/>
      <c r="C732" s="91"/>
      <c r="D732" s="91"/>
      <c r="E732" s="91"/>
    </row>
    <row r="733" spans="2:5">
      <c r="B733" s="91"/>
      <c r="C733" s="91"/>
      <c r="D733" s="91"/>
      <c r="E733" s="91"/>
    </row>
    <row r="734" spans="2:5">
      <c r="B734" s="91"/>
      <c r="C734" s="91"/>
      <c r="D734" s="91"/>
      <c r="E734" s="91"/>
    </row>
    <row r="735" spans="2:5">
      <c r="B735" s="91"/>
      <c r="C735" s="91"/>
      <c r="D735" s="91"/>
      <c r="E735" s="91"/>
    </row>
    <row r="736" spans="2:5">
      <c r="B736" s="91"/>
      <c r="C736" s="91"/>
      <c r="D736" s="91"/>
      <c r="E736" s="91"/>
    </row>
    <row r="737" spans="2:5">
      <c r="B737" s="91"/>
      <c r="C737" s="91"/>
      <c r="D737" s="91"/>
      <c r="E737" s="91"/>
    </row>
    <row r="738" spans="2:5">
      <c r="B738" s="91"/>
      <c r="C738" s="91"/>
      <c r="D738" s="91"/>
      <c r="E738" s="91"/>
    </row>
    <row r="739" spans="2:5">
      <c r="B739" s="91"/>
      <c r="C739" s="91"/>
      <c r="D739" s="91"/>
      <c r="E739" s="91"/>
    </row>
    <row r="740" spans="2:5">
      <c r="B740" s="91"/>
      <c r="C740" s="91"/>
      <c r="D740" s="91"/>
      <c r="E740" s="91"/>
    </row>
    <row r="741" spans="2:5">
      <c r="B741" s="91"/>
      <c r="C741" s="91"/>
      <c r="D741" s="91"/>
      <c r="E741" s="91"/>
    </row>
    <row r="742" spans="2:5">
      <c r="B742" s="91"/>
      <c r="C742" s="91"/>
      <c r="D742" s="91"/>
      <c r="E742" s="91"/>
    </row>
    <row r="743" spans="2:5">
      <c r="B743" s="91"/>
      <c r="C743" s="91"/>
      <c r="D743" s="91"/>
      <c r="E743" s="91"/>
    </row>
    <row r="744" spans="2:5">
      <c r="B744" s="91"/>
      <c r="C744" s="91"/>
      <c r="D744" s="91"/>
      <c r="E744" s="91"/>
    </row>
    <row r="745" spans="2:5">
      <c r="B745" s="91"/>
      <c r="C745" s="91"/>
      <c r="D745" s="91"/>
      <c r="E745" s="91"/>
    </row>
    <row r="746" spans="2:5">
      <c r="B746" s="91"/>
      <c r="C746" s="91"/>
      <c r="D746" s="91"/>
      <c r="E746" s="91"/>
    </row>
    <row r="747" spans="2:5">
      <c r="B747" s="91"/>
      <c r="C747" s="91"/>
      <c r="D747" s="91"/>
      <c r="E747" s="91"/>
    </row>
    <row r="748" spans="2:5">
      <c r="B748" s="91"/>
      <c r="C748" s="91"/>
      <c r="D748" s="91"/>
      <c r="E748" s="91"/>
    </row>
    <row r="749" spans="2:5">
      <c r="B749" s="91"/>
      <c r="C749" s="91"/>
      <c r="D749" s="91"/>
      <c r="E749" s="91"/>
    </row>
    <row r="750" spans="2:5">
      <c r="B750" s="91"/>
      <c r="C750" s="91"/>
      <c r="D750" s="91"/>
      <c r="E750" s="91"/>
    </row>
    <row r="751" spans="2:5">
      <c r="B751" s="91"/>
      <c r="C751" s="91"/>
      <c r="D751" s="91"/>
      <c r="E751" s="91"/>
    </row>
    <row r="752" spans="2:5">
      <c r="B752" s="91"/>
      <c r="C752" s="91"/>
      <c r="D752" s="91"/>
      <c r="E752" s="91"/>
    </row>
    <row r="753" spans="2:5">
      <c r="B753" s="91"/>
      <c r="C753" s="91"/>
      <c r="D753" s="91"/>
      <c r="E753" s="91"/>
    </row>
    <row r="754" spans="2:5">
      <c r="B754" s="91"/>
      <c r="C754" s="91"/>
      <c r="D754" s="91"/>
      <c r="E754" s="91"/>
    </row>
    <row r="755" spans="2:5">
      <c r="B755" s="91"/>
      <c r="C755" s="91"/>
      <c r="D755" s="91"/>
      <c r="E755" s="91"/>
    </row>
    <row r="756" spans="2:5">
      <c r="B756" s="91"/>
      <c r="C756" s="91"/>
      <c r="D756" s="91"/>
      <c r="E756" s="91"/>
    </row>
    <row r="757" spans="2:5">
      <c r="B757" s="91"/>
      <c r="C757" s="91"/>
      <c r="D757" s="91"/>
      <c r="E757" s="91"/>
    </row>
    <row r="758" spans="2:5">
      <c r="B758" s="91"/>
      <c r="C758" s="91"/>
      <c r="D758" s="91"/>
      <c r="E758" s="91"/>
    </row>
    <row r="759" spans="2:5">
      <c r="B759" s="91"/>
      <c r="C759" s="91"/>
      <c r="D759" s="91"/>
      <c r="E759" s="91"/>
    </row>
    <row r="760" spans="2:5">
      <c r="B760" s="91"/>
      <c r="C760" s="91"/>
      <c r="D760" s="91"/>
      <c r="E760" s="91"/>
    </row>
    <row r="761" spans="2:5">
      <c r="B761" s="91"/>
      <c r="C761" s="91"/>
      <c r="D761" s="91"/>
      <c r="E761" s="91"/>
    </row>
    <row r="762" spans="2:5">
      <c r="B762" s="91"/>
      <c r="C762" s="91"/>
      <c r="D762" s="91"/>
      <c r="E762" s="91"/>
    </row>
    <row r="763" spans="2:5">
      <c r="B763" s="91"/>
      <c r="C763" s="91"/>
      <c r="D763" s="91"/>
      <c r="E763" s="91"/>
    </row>
    <row r="764" spans="2:5">
      <c r="B764" s="91"/>
      <c r="C764" s="91"/>
      <c r="D764" s="91"/>
      <c r="E764" s="91"/>
    </row>
    <row r="765" spans="2:5">
      <c r="B765" s="91"/>
      <c r="C765" s="91"/>
      <c r="D765" s="91"/>
      <c r="E765" s="91"/>
    </row>
    <row r="766" spans="2:5">
      <c r="B766" s="91"/>
      <c r="C766" s="91"/>
      <c r="D766" s="91"/>
      <c r="E766" s="91"/>
    </row>
    <row r="767" spans="2:5">
      <c r="B767" s="91"/>
      <c r="C767" s="91"/>
      <c r="D767" s="91"/>
      <c r="E767" s="91"/>
    </row>
    <row r="768" spans="2:5">
      <c r="B768" s="91"/>
      <c r="C768" s="91"/>
      <c r="D768" s="91"/>
      <c r="E768" s="91"/>
    </row>
    <row r="769" spans="2:5">
      <c r="B769" s="91"/>
      <c r="C769" s="91"/>
      <c r="D769" s="91"/>
      <c r="E769" s="91"/>
    </row>
    <row r="770" spans="2:5">
      <c r="B770" s="91"/>
      <c r="C770" s="91"/>
      <c r="D770" s="91"/>
      <c r="E770" s="91"/>
    </row>
    <row r="771" spans="2:5">
      <c r="B771" s="91"/>
      <c r="C771" s="91"/>
      <c r="D771" s="91"/>
      <c r="E771" s="91"/>
    </row>
    <row r="772" spans="2:5">
      <c r="B772" s="91"/>
      <c r="C772" s="91"/>
      <c r="D772" s="91"/>
      <c r="E772" s="91"/>
    </row>
    <row r="773" spans="2:5">
      <c r="B773" s="91"/>
      <c r="C773" s="91"/>
      <c r="D773" s="91"/>
      <c r="E773" s="91"/>
    </row>
    <row r="774" spans="2:5">
      <c r="B774" s="91"/>
      <c r="C774" s="91"/>
      <c r="D774" s="91"/>
      <c r="E774" s="91"/>
    </row>
    <row r="775" spans="2:5">
      <c r="B775" s="91"/>
      <c r="C775" s="91"/>
      <c r="D775" s="91"/>
      <c r="E775" s="91"/>
    </row>
    <row r="776" spans="2:5">
      <c r="B776" s="91"/>
      <c r="C776" s="91"/>
      <c r="D776" s="91"/>
      <c r="E776" s="91"/>
    </row>
    <row r="777" spans="2:5">
      <c r="B777" s="91"/>
      <c r="C777" s="91"/>
      <c r="D777" s="91"/>
      <c r="E777" s="91"/>
    </row>
    <row r="778" spans="2:5">
      <c r="B778" s="91"/>
      <c r="C778" s="91"/>
      <c r="D778" s="91"/>
      <c r="E778" s="91"/>
    </row>
    <row r="779" spans="2:5">
      <c r="B779" s="91"/>
      <c r="C779" s="91"/>
      <c r="D779" s="91"/>
      <c r="E779" s="91"/>
    </row>
    <row r="780" spans="2:5">
      <c r="B780" s="91"/>
      <c r="C780" s="91"/>
      <c r="D780" s="91"/>
      <c r="E780" s="91"/>
    </row>
    <row r="781" spans="2:5">
      <c r="B781" s="91"/>
      <c r="C781" s="91"/>
      <c r="D781" s="91"/>
      <c r="E781" s="91"/>
    </row>
    <row r="782" spans="2:5">
      <c r="B782" s="91"/>
      <c r="C782" s="91"/>
      <c r="D782" s="91"/>
      <c r="E782" s="91"/>
    </row>
    <row r="783" spans="2:5">
      <c r="B783" s="91"/>
      <c r="C783" s="91"/>
      <c r="D783" s="91"/>
      <c r="E783" s="91"/>
    </row>
    <row r="784" spans="2:5">
      <c r="B784" s="91"/>
      <c r="C784" s="91"/>
      <c r="D784" s="91"/>
      <c r="E784" s="91"/>
    </row>
    <row r="785" spans="2:5">
      <c r="B785" s="91"/>
      <c r="C785" s="91"/>
      <c r="D785" s="91"/>
      <c r="E785" s="91"/>
    </row>
    <row r="786" spans="2:5">
      <c r="B786" s="91"/>
      <c r="C786" s="91"/>
      <c r="D786" s="91"/>
      <c r="E786" s="91"/>
    </row>
    <row r="787" spans="2:5">
      <c r="B787" s="91"/>
      <c r="C787" s="91"/>
      <c r="D787" s="91"/>
      <c r="E787" s="91"/>
    </row>
    <row r="788" spans="2:5">
      <c r="B788" s="91"/>
      <c r="C788" s="91"/>
      <c r="D788" s="91"/>
      <c r="E788" s="91"/>
    </row>
    <row r="789" spans="2:5">
      <c r="B789" s="91"/>
      <c r="C789" s="91"/>
      <c r="D789" s="91"/>
      <c r="E789" s="91"/>
    </row>
    <row r="790" spans="2:5">
      <c r="B790" s="91"/>
      <c r="C790" s="91"/>
      <c r="D790" s="91"/>
      <c r="E790" s="91"/>
    </row>
    <row r="791" spans="2:5">
      <c r="B791" s="91"/>
      <c r="C791" s="91"/>
      <c r="D791" s="91"/>
      <c r="E791" s="91"/>
    </row>
    <row r="792" spans="2:5">
      <c r="B792" s="91"/>
      <c r="C792" s="91"/>
      <c r="D792" s="91"/>
      <c r="E792" s="91"/>
    </row>
    <row r="793" spans="2:5">
      <c r="B793" s="91"/>
      <c r="C793" s="91"/>
      <c r="D793" s="91"/>
      <c r="E793" s="91"/>
    </row>
    <row r="794" spans="2:5">
      <c r="B794" s="91"/>
      <c r="C794" s="91"/>
      <c r="D794" s="91"/>
      <c r="E794" s="91"/>
    </row>
    <row r="795" spans="2:5">
      <c r="B795" s="91"/>
      <c r="C795" s="91"/>
      <c r="D795" s="91"/>
      <c r="E795" s="91"/>
    </row>
    <row r="796" spans="2:5">
      <c r="B796" s="91"/>
      <c r="C796" s="91"/>
      <c r="D796" s="91"/>
      <c r="E796" s="91"/>
    </row>
    <row r="797" spans="2:5">
      <c r="B797" s="91"/>
      <c r="C797" s="91"/>
      <c r="D797" s="91"/>
      <c r="E797" s="91"/>
    </row>
    <row r="798" spans="2:5">
      <c r="B798" s="91"/>
      <c r="C798" s="91"/>
      <c r="D798" s="91"/>
      <c r="E798" s="91"/>
    </row>
    <row r="799" spans="2:5">
      <c r="B799" s="91"/>
      <c r="C799" s="91"/>
      <c r="D799" s="91"/>
      <c r="E799" s="91"/>
    </row>
    <row r="800" spans="2:5">
      <c r="B800" s="91"/>
      <c r="C800" s="91"/>
      <c r="D800" s="91"/>
      <c r="E800" s="91"/>
    </row>
    <row r="801" spans="2:5">
      <c r="B801" s="91"/>
      <c r="C801" s="91"/>
      <c r="D801" s="91"/>
      <c r="E801" s="91"/>
    </row>
    <row r="802" spans="2:5">
      <c r="B802" s="91"/>
      <c r="C802" s="91"/>
      <c r="D802" s="91"/>
      <c r="E802" s="91"/>
    </row>
    <row r="803" spans="2:5">
      <c r="B803" s="91"/>
      <c r="C803" s="91"/>
      <c r="D803" s="91"/>
      <c r="E803" s="91"/>
    </row>
    <row r="804" spans="2:5">
      <c r="B804" s="91"/>
      <c r="C804" s="91"/>
      <c r="D804" s="91"/>
      <c r="E804" s="91"/>
    </row>
    <row r="805" spans="2:5">
      <c r="B805" s="91"/>
      <c r="C805" s="91"/>
      <c r="D805" s="91"/>
      <c r="E805" s="91"/>
    </row>
    <row r="806" spans="2:5">
      <c r="B806" s="91"/>
      <c r="C806" s="91"/>
      <c r="D806" s="91"/>
      <c r="E806" s="91"/>
    </row>
    <row r="807" spans="2:5">
      <c r="B807" s="91"/>
      <c r="C807" s="91"/>
      <c r="D807" s="91"/>
      <c r="E807" s="91"/>
    </row>
    <row r="808" spans="2:5">
      <c r="B808" s="91"/>
      <c r="C808" s="91"/>
      <c r="D808" s="91"/>
      <c r="E808" s="91"/>
    </row>
    <row r="809" spans="2:5">
      <c r="B809" s="91"/>
      <c r="C809" s="91"/>
      <c r="D809" s="91"/>
      <c r="E809" s="91"/>
    </row>
    <row r="810" spans="2:5">
      <c r="B810" s="91"/>
      <c r="C810" s="91"/>
      <c r="D810" s="91"/>
      <c r="E810" s="91"/>
    </row>
    <row r="811" spans="2:5">
      <c r="B811" s="91"/>
      <c r="C811" s="91"/>
      <c r="D811" s="91"/>
      <c r="E811" s="91"/>
    </row>
    <row r="812" spans="2:5">
      <c r="B812" s="91"/>
      <c r="C812" s="91"/>
      <c r="D812" s="91"/>
      <c r="E812" s="91"/>
    </row>
    <row r="813" spans="2:5">
      <c r="B813" s="91"/>
      <c r="C813" s="91"/>
      <c r="D813" s="91"/>
      <c r="E813" s="91"/>
    </row>
    <row r="814" spans="2:5">
      <c r="B814" s="91"/>
      <c r="C814" s="91"/>
      <c r="D814" s="91"/>
      <c r="E814" s="91"/>
    </row>
    <row r="815" spans="2:5">
      <c r="B815" s="91"/>
      <c r="C815" s="91"/>
      <c r="D815" s="91"/>
      <c r="E815" s="91"/>
    </row>
    <row r="816" spans="2:5">
      <c r="B816" s="91"/>
      <c r="C816" s="91"/>
      <c r="D816" s="91"/>
      <c r="E816" s="91"/>
    </row>
    <row r="817" spans="2:5">
      <c r="B817" s="91"/>
      <c r="C817" s="91"/>
      <c r="D817" s="91"/>
      <c r="E817" s="91"/>
    </row>
    <row r="818" spans="2:5">
      <c r="B818" s="91"/>
      <c r="C818" s="91"/>
      <c r="D818" s="91"/>
      <c r="E818" s="91"/>
    </row>
    <row r="819" spans="2:5">
      <c r="B819" s="91"/>
      <c r="C819" s="91"/>
      <c r="D819" s="91"/>
      <c r="E819" s="91"/>
    </row>
    <row r="820" spans="2:5">
      <c r="B820" s="91"/>
      <c r="C820" s="91"/>
      <c r="D820" s="91"/>
      <c r="E820" s="91"/>
    </row>
    <row r="821" spans="2:5">
      <c r="B821" s="91"/>
      <c r="C821" s="91"/>
      <c r="D821" s="91"/>
      <c r="E821" s="91"/>
    </row>
    <row r="822" spans="2:5">
      <c r="B822" s="91"/>
      <c r="C822" s="91"/>
      <c r="D822" s="91"/>
      <c r="E822" s="91"/>
    </row>
    <row r="823" spans="2:5">
      <c r="B823" s="91"/>
      <c r="C823" s="91"/>
      <c r="D823" s="91"/>
      <c r="E823" s="91"/>
    </row>
    <row r="824" spans="2:5">
      <c r="B824" s="91"/>
      <c r="C824" s="91"/>
      <c r="D824" s="91"/>
      <c r="E824" s="91"/>
    </row>
    <row r="825" spans="2:5">
      <c r="B825" s="91"/>
      <c r="C825" s="91"/>
      <c r="D825" s="91"/>
      <c r="E825" s="91"/>
    </row>
    <row r="826" spans="2:5">
      <c r="B826" s="91"/>
      <c r="C826" s="91"/>
      <c r="D826" s="91"/>
      <c r="E826" s="91"/>
    </row>
    <row r="827" spans="2:5">
      <c r="B827" s="91"/>
      <c r="C827" s="91"/>
      <c r="D827" s="91"/>
      <c r="E827" s="91"/>
    </row>
    <row r="828" spans="2:5">
      <c r="B828" s="91"/>
      <c r="C828" s="91"/>
      <c r="D828" s="91"/>
      <c r="E828" s="91"/>
    </row>
    <row r="829" spans="2:5">
      <c r="B829" s="91"/>
      <c r="C829" s="91"/>
      <c r="D829" s="91"/>
      <c r="E829" s="91"/>
    </row>
    <row r="830" spans="2:5">
      <c r="B830" s="91"/>
      <c r="C830" s="91"/>
      <c r="D830" s="91"/>
      <c r="E830" s="91"/>
    </row>
    <row r="831" spans="2:5">
      <c r="B831" s="91"/>
      <c r="C831" s="91"/>
      <c r="D831" s="91"/>
      <c r="E831" s="91"/>
    </row>
    <row r="832" spans="2:5">
      <c r="B832" s="91"/>
      <c r="C832" s="91"/>
      <c r="D832" s="91"/>
      <c r="E832" s="91"/>
    </row>
    <row r="833" spans="2:5">
      <c r="B833" s="91"/>
      <c r="C833" s="91"/>
      <c r="D833" s="91"/>
      <c r="E833" s="91"/>
    </row>
    <row r="834" spans="2:5">
      <c r="B834" s="91"/>
      <c r="C834" s="91"/>
      <c r="D834" s="91"/>
      <c r="E834" s="91"/>
    </row>
    <row r="835" spans="2:5">
      <c r="B835" s="91"/>
      <c r="C835" s="91"/>
      <c r="D835" s="91"/>
      <c r="E835" s="91"/>
    </row>
    <row r="836" spans="2:5">
      <c r="B836" s="91"/>
      <c r="C836" s="91"/>
      <c r="D836" s="91"/>
      <c r="E836" s="91"/>
    </row>
    <row r="837" spans="2:5">
      <c r="B837" s="91"/>
      <c r="C837" s="91"/>
      <c r="D837" s="91"/>
      <c r="E837" s="91"/>
    </row>
    <row r="838" spans="2:5">
      <c r="B838" s="91"/>
      <c r="C838" s="91"/>
      <c r="D838" s="91"/>
      <c r="E838" s="91"/>
    </row>
    <row r="839" spans="2:5">
      <c r="B839" s="91"/>
      <c r="C839" s="91"/>
      <c r="D839" s="91"/>
      <c r="E839" s="91"/>
    </row>
    <row r="840" spans="2:5">
      <c r="B840" s="91"/>
      <c r="C840" s="91"/>
      <c r="D840" s="91"/>
      <c r="E840" s="91"/>
    </row>
    <row r="841" spans="2:5">
      <c r="B841" s="91"/>
      <c r="C841" s="91"/>
      <c r="D841" s="91"/>
      <c r="E841" s="91"/>
    </row>
    <row r="842" spans="2:5">
      <c r="B842" s="91"/>
      <c r="C842" s="91"/>
      <c r="D842" s="91"/>
      <c r="E842" s="91"/>
    </row>
    <row r="843" spans="2:5">
      <c r="B843" s="91"/>
      <c r="C843" s="91"/>
      <c r="D843" s="91"/>
      <c r="E843" s="91"/>
    </row>
    <row r="844" spans="2:5">
      <c r="B844" s="91"/>
      <c r="C844" s="91"/>
      <c r="D844" s="91"/>
      <c r="E844" s="91"/>
    </row>
    <row r="845" spans="2:5">
      <c r="B845" s="91"/>
      <c r="C845" s="91"/>
      <c r="D845" s="91"/>
      <c r="E845" s="91"/>
    </row>
    <row r="846" spans="2:5">
      <c r="B846" s="91"/>
      <c r="C846" s="91"/>
      <c r="D846" s="91"/>
      <c r="E846" s="91"/>
    </row>
    <row r="847" spans="2:5">
      <c r="B847" s="91"/>
      <c r="C847" s="91"/>
      <c r="D847" s="91"/>
      <c r="E847" s="91"/>
    </row>
    <row r="848" spans="2:5">
      <c r="B848" s="91"/>
      <c r="C848" s="91"/>
      <c r="D848" s="91"/>
      <c r="E848" s="91"/>
    </row>
    <row r="849" spans="2:5">
      <c r="B849" s="91"/>
      <c r="C849" s="91"/>
      <c r="D849" s="91"/>
      <c r="E849" s="91"/>
    </row>
    <row r="850" spans="2:5">
      <c r="B850" s="91"/>
      <c r="C850" s="91"/>
      <c r="D850" s="91"/>
      <c r="E850" s="91"/>
    </row>
    <row r="851" spans="2:5">
      <c r="B851" s="91"/>
      <c r="C851" s="91"/>
      <c r="D851" s="91"/>
      <c r="E851" s="91"/>
    </row>
    <row r="852" spans="2:5">
      <c r="B852" s="91"/>
      <c r="C852" s="91"/>
      <c r="D852" s="91"/>
      <c r="E852" s="91"/>
    </row>
    <row r="853" spans="2:5">
      <c r="B853" s="91"/>
      <c r="C853" s="91"/>
      <c r="D853" s="91"/>
      <c r="E853" s="91"/>
    </row>
    <row r="854" spans="2:5">
      <c r="B854" s="91"/>
      <c r="C854" s="91"/>
      <c r="D854" s="91"/>
      <c r="E854" s="91"/>
    </row>
    <row r="855" spans="2:5">
      <c r="B855" s="91"/>
      <c r="C855" s="91"/>
      <c r="D855" s="91"/>
      <c r="E855" s="91"/>
    </row>
    <row r="856" spans="2:5">
      <c r="B856" s="91"/>
      <c r="C856" s="91"/>
      <c r="D856" s="91"/>
      <c r="E856" s="91"/>
    </row>
    <row r="857" spans="2:5">
      <c r="B857" s="91"/>
      <c r="C857" s="91"/>
      <c r="D857" s="91"/>
      <c r="E857" s="91"/>
    </row>
    <row r="858" spans="2:5">
      <c r="B858" s="91"/>
      <c r="C858" s="91"/>
      <c r="D858" s="91"/>
      <c r="E858" s="91"/>
    </row>
    <row r="859" spans="2:5">
      <c r="B859" s="91"/>
      <c r="C859" s="91"/>
      <c r="D859" s="91"/>
      <c r="E859" s="91"/>
    </row>
    <row r="860" spans="2:5">
      <c r="B860" s="91"/>
      <c r="C860" s="91"/>
      <c r="D860" s="91"/>
      <c r="E860" s="91"/>
    </row>
    <row r="861" spans="2:5">
      <c r="B861" s="91"/>
      <c r="C861" s="91"/>
      <c r="D861" s="91"/>
      <c r="E861" s="91"/>
    </row>
    <row r="862" spans="2:5">
      <c r="B862" s="91"/>
      <c r="C862" s="91"/>
      <c r="D862" s="91"/>
      <c r="E862" s="91"/>
    </row>
    <row r="863" spans="2:5">
      <c r="B863" s="91"/>
      <c r="C863" s="91"/>
      <c r="D863" s="91"/>
      <c r="E863" s="91"/>
    </row>
    <row r="864" spans="2:5">
      <c r="B864" s="91"/>
      <c r="C864" s="91"/>
      <c r="D864" s="91"/>
      <c r="E864" s="91"/>
    </row>
    <row r="865" spans="2:5">
      <c r="B865" s="91"/>
      <c r="C865" s="91"/>
      <c r="D865" s="91"/>
      <c r="E865" s="91"/>
    </row>
    <row r="866" spans="2:5">
      <c r="B866" s="91"/>
      <c r="C866" s="91"/>
      <c r="D866" s="91"/>
      <c r="E866" s="91"/>
    </row>
    <row r="867" spans="2:5">
      <c r="B867" s="91"/>
      <c r="C867" s="91"/>
      <c r="D867" s="91"/>
      <c r="E867" s="91"/>
    </row>
    <row r="868" spans="2:5">
      <c r="B868" s="91"/>
      <c r="C868" s="91"/>
      <c r="D868" s="91"/>
      <c r="E868" s="91"/>
    </row>
    <row r="869" spans="2:5">
      <c r="B869" s="91"/>
      <c r="C869" s="91"/>
      <c r="D869" s="91"/>
      <c r="E869" s="91"/>
    </row>
    <row r="870" spans="2:5">
      <c r="B870" s="91"/>
      <c r="C870" s="91"/>
      <c r="D870" s="91"/>
      <c r="E870" s="91"/>
    </row>
    <row r="871" spans="2:5">
      <c r="B871" s="91"/>
      <c r="C871" s="91"/>
      <c r="D871" s="91"/>
      <c r="E871" s="91"/>
    </row>
    <row r="872" spans="2:5">
      <c r="B872" s="91"/>
      <c r="C872" s="91"/>
      <c r="D872" s="91"/>
      <c r="E872" s="91"/>
    </row>
    <row r="873" spans="2:5">
      <c r="B873" s="91"/>
      <c r="C873" s="91"/>
      <c r="D873" s="91"/>
      <c r="E873" s="91"/>
    </row>
    <row r="874" spans="2:5">
      <c r="B874" s="91"/>
      <c r="C874" s="91"/>
      <c r="D874" s="91"/>
      <c r="E874" s="91"/>
    </row>
    <row r="875" spans="2:5">
      <c r="B875" s="91"/>
      <c r="C875" s="91"/>
      <c r="D875" s="91"/>
      <c r="E875" s="91"/>
    </row>
    <row r="876" spans="2:5">
      <c r="B876" s="91"/>
      <c r="C876" s="91"/>
      <c r="D876" s="91"/>
      <c r="E876" s="91"/>
    </row>
    <row r="877" spans="2:5">
      <c r="B877" s="91"/>
      <c r="C877" s="91"/>
      <c r="D877" s="91"/>
      <c r="E877" s="91"/>
    </row>
    <row r="878" spans="2:5">
      <c r="B878" s="91"/>
      <c r="C878" s="91"/>
      <c r="D878" s="91"/>
      <c r="E878" s="91"/>
    </row>
    <row r="879" spans="2:5">
      <c r="B879" s="91"/>
      <c r="C879" s="91"/>
      <c r="D879" s="91"/>
      <c r="E879" s="91"/>
    </row>
    <row r="880" spans="2:5">
      <c r="B880" s="91"/>
      <c r="C880" s="91"/>
      <c r="D880" s="91"/>
      <c r="E880" s="91"/>
    </row>
    <row r="881" spans="2:5">
      <c r="B881" s="91"/>
      <c r="C881" s="91"/>
      <c r="D881" s="91"/>
      <c r="E881" s="91"/>
    </row>
    <row r="882" spans="2:5">
      <c r="B882" s="91"/>
      <c r="C882" s="91"/>
      <c r="D882" s="91"/>
      <c r="E882" s="91"/>
    </row>
    <row r="883" spans="2:5">
      <c r="B883" s="91"/>
      <c r="C883" s="91"/>
      <c r="D883" s="91"/>
      <c r="E883" s="91"/>
    </row>
    <row r="884" spans="2:5">
      <c r="B884" s="91"/>
      <c r="C884" s="91"/>
      <c r="D884" s="91"/>
      <c r="E884" s="91"/>
    </row>
    <row r="885" spans="2:5">
      <c r="B885" s="91"/>
      <c r="C885" s="91"/>
      <c r="D885" s="91"/>
      <c r="E885" s="91"/>
    </row>
    <row r="886" spans="2:5">
      <c r="B886" s="91"/>
      <c r="C886" s="91"/>
      <c r="D886" s="91"/>
      <c r="E886" s="91"/>
    </row>
    <row r="887" spans="2:5">
      <c r="B887" s="91"/>
      <c r="C887" s="91"/>
      <c r="D887" s="91"/>
      <c r="E887" s="91"/>
    </row>
    <row r="888" spans="2:5">
      <c r="B888" s="91"/>
      <c r="C888" s="91"/>
      <c r="D888" s="91"/>
      <c r="E888" s="91"/>
    </row>
    <row r="889" spans="2:5">
      <c r="B889" s="91"/>
      <c r="C889" s="91"/>
      <c r="D889" s="91"/>
      <c r="E889" s="91"/>
    </row>
    <row r="890" spans="2:5">
      <c r="B890" s="91"/>
      <c r="C890" s="91"/>
      <c r="D890" s="91"/>
      <c r="E890" s="91"/>
    </row>
    <row r="891" spans="2:5">
      <c r="B891" s="91"/>
      <c r="C891" s="91"/>
      <c r="D891" s="91"/>
      <c r="E891" s="91"/>
    </row>
    <row r="892" spans="2:5">
      <c r="B892" s="91"/>
      <c r="C892" s="91"/>
      <c r="D892" s="91"/>
      <c r="E892" s="91"/>
    </row>
    <row r="893" spans="2:5">
      <c r="B893" s="91"/>
      <c r="C893" s="91"/>
      <c r="D893" s="91"/>
      <c r="E893" s="91"/>
    </row>
    <row r="894" spans="2:5">
      <c r="B894" s="91"/>
      <c r="C894" s="91"/>
      <c r="D894" s="91"/>
      <c r="E894" s="91"/>
    </row>
    <row r="895" spans="2:5">
      <c r="B895" s="91"/>
      <c r="C895" s="91"/>
      <c r="D895" s="91"/>
      <c r="E895" s="91"/>
    </row>
    <row r="896" spans="2:5">
      <c r="B896" s="91"/>
      <c r="C896" s="91"/>
      <c r="D896" s="91"/>
      <c r="E896" s="91"/>
    </row>
    <row r="897" spans="2:5">
      <c r="B897" s="91"/>
      <c r="C897" s="91"/>
      <c r="D897" s="91"/>
      <c r="E897" s="91"/>
    </row>
    <row r="898" spans="2:5">
      <c r="B898" s="91"/>
      <c r="C898" s="91"/>
      <c r="D898" s="91"/>
      <c r="E898" s="91"/>
    </row>
    <row r="899" spans="2:5">
      <c r="B899" s="91"/>
      <c r="C899" s="91"/>
      <c r="D899" s="91"/>
      <c r="E899" s="91"/>
    </row>
    <row r="900" spans="2:5">
      <c r="B900" s="91"/>
      <c r="C900" s="91"/>
      <c r="D900" s="91"/>
      <c r="E900" s="91"/>
    </row>
    <row r="901" spans="2:5">
      <c r="B901" s="91"/>
      <c r="C901" s="91"/>
      <c r="D901" s="91"/>
      <c r="E901" s="91"/>
    </row>
    <row r="902" spans="2:5">
      <c r="B902" s="91"/>
      <c r="C902" s="91"/>
      <c r="D902" s="91"/>
      <c r="E902" s="91"/>
    </row>
    <row r="903" spans="2:5">
      <c r="B903" s="91"/>
      <c r="C903" s="91"/>
      <c r="D903" s="91"/>
      <c r="E903" s="91"/>
    </row>
    <row r="904" spans="2:5">
      <c r="B904" s="91"/>
      <c r="C904" s="91"/>
      <c r="D904" s="91"/>
      <c r="E904" s="91"/>
    </row>
    <row r="905" spans="2:5">
      <c r="B905" s="91"/>
      <c r="C905" s="91"/>
      <c r="D905" s="91"/>
      <c r="E905" s="91"/>
    </row>
    <row r="906" spans="2:5">
      <c r="B906" s="91"/>
      <c r="C906" s="91"/>
      <c r="D906" s="91"/>
      <c r="E906" s="91"/>
    </row>
    <row r="907" spans="2:5">
      <c r="B907" s="91"/>
      <c r="C907" s="91"/>
      <c r="D907" s="91"/>
      <c r="E907" s="91"/>
    </row>
    <row r="908" spans="2:5">
      <c r="B908" s="91"/>
      <c r="C908" s="91"/>
      <c r="D908" s="91"/>
      <c r="E908" s="91"/>
    </row>
  </sheetData>
  <sheetProtection password="D6CB" sheet="1" objects="1" scenarios="1" formatCells="0" formatColumns="0" formatRows="0" insertColumns="0" insertRows="0" deleteColumns="0" deleteRows="0" selectLockedCells="1"/>
  <mergeCells count="5">
    <mergeCell ref="B44:O44"/>
    <mergeCell ref="B64:O64"/>
    <mergeCell ref="B4:O4"/>
    <mergeCell ref="B24:O24"/>
    <mergeCell ref="B84:O8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rowBreaks count="1" manualBreakCount="1">
    <brk id="62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2">
    <pageSetUpPr fitToPage="1"/>
  </sheetPr>
  <dimension ref="A1:F94"/>
  <sheetViews>
    <sheetView showGridLines="0" view="pageBreakPreview" topLeftCell="A61" zoomScale="80" zoomScaleSheetLayoutView="80" workbookViewId="0">
      <selection activeCell="J82" sqref="J82"/>
    </sheetView>
  </sheetViews>
  <sheetFormatPr defaultColWidth="9.140625" defaultRowHeight="12.75"/>
  <cols>
    <col min="1" max="1" width="1.7109375" style="60" customWidth="1"/>
    <col min="2" max="2" width="46.7109375" style="60" customWidth="1"/>
    <col min="3" max="6" width="23.5703125" style="60" customWidth="1"/>
    <col min="7" max="7" width="1.7109375" style="60" customWidth="1"/>
    <col min="8" max="16384" width="9.140625" style="60"/>
  </cols>
  <sheetData>
    <row r="1" spans="1:6" ht="7.9" customHeight="1">
      <c r="A1" s="683"/>
      <c r="B1" s="683"/>
      <c r="C1" s="683"/>
      <c r="D1" s="683"/>
      <c r="E1" s="683"/>
      <c r="F1" s="683"/>
    </row>
    <row r="2" spans="1:6" s="1" customFormat="1" ht="15.75">
      <c r="A2" s="574"/>
      <c r="B2" s="580" t="s">
        <v>409</v>
      </c>
      <c r="C2" s="590"/>
      <c r="D2" s="590"/>
      <c r="E2" s="590"/>
      <c r="F2" s="574"/>
    </row>
    <row r="3" spans="1:6" s="1" customFormat="1" ht="9" customHeight="1" thickBot="1">
      <c r="A3" s="574"/>
      <c r="B3" s="654"/>
      <c r="C3" s="654"/>
      <c r="D3" s="654"/>
      <c r="E3" s="654"/>
      <c r="F3" s="574"/>
    </row>
    <row r="4" spans="1:6" ht="13.5" thickBot="1">
      <c r="A4" s="683"/>
      <c r="B4" s="1228" t="s">
        <v>410</v>
      </c>
      <c r="C4" s="1229"/>
      <c r="D4" s="1229"/>
      <c r="E4" s="1229"/>
      <c r="F4" s="1230"/>
    </row>
    <row r="5" spans="1:6" ht="13.5" thickBot="1">
      <c r="A5" s="683"/>
      <c r="B5" s="684"/>
      <c r="C5" s="685">
        <v>41639</v>
      </c>
      <c r="D5" s="685">
        <v>42004</v>
      </c>
      <c r="E5" s="685">
        <v>42369</v>
      </c>
      <c r="F5" s="685">
        <v>42735</v>
      </c>
    </row>
    <row r="6" spans="1:6" ht="16.5" thickBot="1">
      <c r="A6" s="683"/>
      <c r="B6" s="686" t="s">
        <v>411</v>
      </c>
      <c r="C6" s="687">
        <f>C7+C19+C23+C46+C51+C58+C76+C82+C85</f>
        <v>0</v>
      </c>
      <c r="D6" s="687">
        <f>D7+D19+D23+D46+D51+D58+D76+D82+D85</f>
        <v>0</v>
      </c>
      <c r="E6" s="687">
        <f>E7+E19+E23+E46+E51+E58+E76+E82+E85</f>
        <v>0</v>
      </c>
      <c r="F6" s="687">
        <f>F7+F19+F23+F46+F51+F58+F76+F82+F85</f>
        <v>0</v>
      </c>
    </row>
    <row r="7" spans="1:6" ht="15">
      <c r="A7" s="683"/>
      <c r="B7" s="688" t="s">
        <v>943</v>
      </c>
      <c r="C7" s="689">
        <f>SUM(C8:C18)</f>
        <v>0</v>
      </c>
      <c r="D7" s="689">
        <f>SUM(D8:D18)</f>
        <v>0</v>
      </c>
      <c r="E7" s="689">
        <f>SUM(E8:E18)</f>
        <v>0</v>
      </c>
      <c r="F7" s="689">
        <f>SUM(F8:F18)</f>
        <v>0</v>
      </c>
    </row>
    <row r="8" spans="1:6">
      <c r="B8" s="690" t="s">
        <v>598</v>
      </c>
      <c r="C8" s="230"/>
      <c r="D8" s="230"/>
      <c r="E8" s="230"/>
      <c r="F8" s="230"/>
    </row>
    <row r="9" spans="1:6">
      <c r="B9" s="690" t="s">
        <v>596</v>
      </c>
      <c r="C9" s="230"/>
      <c r="D9" s="230"/>
      <c r="E9" s="230"/>
      <c r="F9" s="230"/>
    </row>
    <row r="10" spans="1:6">
      <c r="B10" s="690" t="s">
        <v>597</v>
      </c>
      <c r="C10" s="230"/>
      <c r="D10" s="230"/>
      <c r="E10" s="230"/>
      <c r="F10" s="230"/>
    </row>
    <row r="11" spans="1:6">
      <c r="B11" s="690" t="s">
        <v>599</v>
      </c>
      <c r="C11" s="230"/>
      <c r="D11" s="230"/>
      <c r="E11" s="230"/>
      <c r="F11" s="230"/>
    </row>
    <row r="12" spans="1:6">
      <c r="B12" s="690" t="s">
        <v>1022</v>
      </c>
      <c r="C12" s="230"/>
      <c r="D12" s="230"/>
      <c r="E12" s="230"/>
      <c r="F12" s="230"/>
    </row>
    <row r="13" spans="1:6">
      <c r="B13" s="690" t="s">
        <v>1023</v>
      </c>
      <c r="C13" s="108"/>
      <c r="D13" s="108"/>
      <c r="E13" s="108"/>
      <c r="F13" s="108"/>
    </row>
    <row r="14" spans="1:6">
      <c r="B14" s="690" t="s">
        <v>1024</v>
      </c>
      <c r="C14" s="108"/>
      <c r="D14" s="108"/>
      <c r="E14" s="108"/>
      <c r="F14" s="108"/>
    </row>
    <row r="15" spans="1:6">
      <c r="B15" s="690" t="s">
        <v>1025</v>
      </c>
      <c r="C15" s="110"/>
      <c r="D15" s="110"/>
      <c r="E15" s="110"/>
      <c r="F15" s="110"/>
    </row>
    <row r="16" spans="1:6">
      <c r="B16" s="691" t="s">
        <v>1026</v>
      </c>
      <c r="C16" s="110"/>
      <c r="D16" s="110"/>
      <c r="E16" s="110"/>
      <c r="F16" s="110"/>
    </row>
    <row r="17" spans="2:6">
      <c r="B17" s="691" t="s">
        <v>1027</v>
      </c>
      <c r="C17" s="231"/>
      <c r="D17" s="231"/>
      <c r="E17" s="231"/>
      <c r="F17" s="231"/>
    </row>
    <row r="18" spans="2:6" ht="13.5" thickBot="1">
      <c r="B18" s="690" t="s">
        <v>1028</v>
      </c>
      <c r="C18" s="109"/>
      <c r="D18" s="109"/>
      <c r="E18" s="109"/>
      <c r="F18" s="109"/>
    </row>
    <row r="19" spans="2:6" ht="15">
      <c r="B19" s="692" t="s">
        <v>600</v>
      </c>
      <c r="C19" s="707">
        <f>SUM(C20:C22)</f>
        <v>0</v>
      </c>
      <c r="D19" s="707">
        <f>SUM(D20:D22)</f>
        <v>0</v>
      </c>
      <c r="E19" s="707">
        <f>SUM(E20:E22)</f>
        <v>0</v>
      </c>
      <c r="F19" s="707">
        <f>SUM(F20:F22)</f>
        <v>0</v>
      </c>
    </row>
    <row r="20" spans="2:6">
      <c r="B20" s="693" t="s">
        <v>641</v>
      </c>
      <c r="C20" s="230"/>
      <c r="D20" s="230"/>
      <c r="E20" s="230"/>
      <c r="F20" s="230"/>
    </row>
    <row r="21" spans="2:6">
      <c r="B21" s="693" t="s">
        <v>412</v>
      </c>
      <c r="C21" s="230"/>
      <c r="D21" s="230"/>
      <c r="E21" s="230"/>
      <c r="F21" s="230"/>
    </row>
    <row r="22" spans="2:6" ht="13.5" thickBot="1">
      <c r="B22" s="693" t="s">
        <v>413</v>
      </c>
      <c r="C22" s="230"/>
      <c r="D22" s="230"/>
      <c r="E22" s="230"/>
      <c r="F22" s="230"/>
    </row>
    <row r="23" spans="2:6" ht="15">
      <c r="B23" s="694" t="s">
        <v>414</v>
      </c>
      <c r="C23" s="689">
        <f>SUM(C24:C34,C41:C42,C45)</f>
        <v>0</v>
      </c>
      <c r="D23" s="689">
        <f>SUM(D24:D34,D41:D42,D45)</f>
        <v>0</v>
      </c>
      <c r="E23" s="689">
        <f>SUM(E24:E34,E41:E42,E45)</f>
        <v>0</v>
      </c>
      <c r="F23" s="689">
        <f>SUM(F24:F34,F41:F42,F45)</f>
        <v>0</v>
      </c>
    </row>
    <row r="24" spans="2:6">
      <c r="B24" s="693" t="s">
        <v>415</v>
      </c>
      <c r="C24" s="272"/>
      <c r="D24" s="272"/>
      <c r="E24" s="272"/>
      <c r="F24" s="272"/>
    </row>
    <row r="25" spans="2:6">
      <c r="B25" s="693" t="s">
        <v>601</v>
      </c>
      <c r="C25" s="272"/>
      <c r="D25" s="272"/>
      <c r="E25" s="272"/>
      <c r="F25" s="272"/>
    </row>
    <row r="26" spans="2:6">
      <c r="B26" s="693" t="s">
        <v>602</v>
      </c>
      <c r="C26" s="272"/>
      <c r="D26" s="272"/>
      <c r="E26" s="272"/>
      <c r="F26" s="272"/>
    </row>
    <row r="27" spans="2:6">
      <c r="B27" s="693" t="s">
        <v>603</v>
      </c>
      <c r="C27" s="272"/>
      <c r="D27" s="272"/>
      <c r="E27" s="272"/>
      <c r="F27" s="272"/>
    </row>
    <row r="28" spans="2:6">
      <c r="B28" s="693" t="s">
        <v>604</v>
      </c>
      <c r="C28" s="272"/>
      <c r="D28" s="272"/>
      <c r="E28" s="272"/>
      <c r="F28" s="272"/>
    </row>
    <row r="29" spans="2:6">
      <c r="B29" s="693" t="s">
        <v>605</v>
      </c>
      <c r="C29" s="272"/>
      <c r="D29" s="272"/>
      <c r="E29" s="272"/>
      <c r="F29" s="272"/>
    </row>
    <row r="30" spans="2:6">
      <c r="B30" s="693" t="s">
        <v>606</v>
      </c>
      <c r="C30" s="272"/>
      <c r="D30" s="272"/>
      <c r="E30" s="272"/>
      <c r="F30" s="272"/>
    </row>
    <row r="31" spans="2:6">
      <c r="B31" s="693" t="s">
        <v>643</v>
      </c>
      <c r="C31" s="272"/>
      <c r="D31" s="272"/>
      <c r="E31" s="272"/>
      <c r="F31" s="272"/>
    </row>
    <row r="32" spans="2:6">
      <c r="B32" s="693" t="s">
        <v>644</v>
      </c>
      <c r="C32" s="272"/>
      <c r="D32" s="272"/>
      <c r="E32" s="272"/>
      <c r="F32" s="272"/>
    </row>
    <row r="33" spans="2:6">
      <c r="B33" s="693" t="s">
        <v>645</v>
      </c>
      <c r="C33" s="272"/>
      <c r="D33" s="272"/>
      <c r="E33" s="272"/>
      <c r="F33" s="272"/>
    </row>
    <row r="34" spans="2:6">
      <c r="B34" s="693" t="s">
        <v>607</v>
      </c>
      <c r="C34" s="708">
        <f>SUM(C35:C40)</f>
        <v>0</v>
      </c>
      <c r="D34" s="708">
        <f>SUM(D35:D40)</f>
        <v>0</v>
      </c>
      <c r="E34" s="708">
        <f>SUM(E35:E40)</f>
        <v>0</v>
      </c>
      <c r="F34" s="708">
        <f>SUM(F35:F40)</f>
        <v>0</v>
      </c>
    </row>
    <row r="35" spans="2:6">
      <c r="B35" s="695" t="s">
        <v>646</v>
      </c>
      <c r="C35" s="230"/>
      <c r="D35" s="230"/>
      <c r="E35" s="230"/>
      <c r="F35" s="230"/>
    </row>
    <row r="36" spans="2:6">
      <c r="B36" s="696" t="s">
        <v>647</v>
      </c>
      <c r="C36" s="230"/>
      <c r="D36" s="230"/>
      <c r="E36" s="230"/>
      <c r="F36" s="230"/>
    </row>
    <row r="37" spans="2:6" ht="24">
      <c r="B37" s="696" t="s">
        <v>648</v>
      </c>
      <c r="C37" s="230"/>
      <c r="D37" s="230"/>
      <c r="E37" s="230"/>
      <c r="F37" s="230"/>
    </row>
    <row r="38" spans="2:6">
      <c r="B38" s="696" t="s">
        <v>649</v>
      </c>
      <c r="C38" s="230"/>
      <c r="D38" s="230"/>
      <c r="E38" s="230"/>
      <c r="F38" s="230"/>
    </row>
    <row r="39" spans="2:6">
      <c r="B39" s="696" t="s">
        <v>650</v>
      </c>
      <c r="C39" s="230"/>
      <c r="D39" s="230"/>
      <c r="E39" s="230"/>
      <c r="F39" s="230"/>
    </row>
    <row r="40" spans="2:6">
      <c r="B40" s="696" t="s">
        <v>651</v>
      </c>
      <c r="C40" s="230"/>
      <c r="D40" s="230"/>
      <c r="E40" s="230"/>
      <c r="F40" s="230"/>
    </row>
    <row r="41" spans="2:6">
      <c r="B41" s="693" t="s">
        <v>652</v>
      </c>
      <c r="C41" s="230"/>
      <c r="D41" s="230"/>
      <c r="E41" s="230"/>
      <c r="F41" s="230"/>
    </row>
    <row r="42" spans="2:6">
      <c r="B42" s="693" t="s">
        <v>653</v>
      </c>
      <c r="C42" s="708">
        <f>SUM(C43:C44)</f>
        <v>0</v>
      </c>
      <c r="D42" s="708">
        <f>SUM(D43:D44)</f>
        <v>0</v>
      </c>
      <c r="E42" s="708">
        <f>SUM(E43:E44)</f>
        <v>0</v>
      </c>
      <c r="F42" s="708">
        <f>SUM(F43:F44)</f>
        <v>0</v>
      </c>
    </row>
    <row r="43" spans="2:6">
      <c r="B43" s="696" t="s">
        <v>654</v>
      </c>
      <c r="C43" s="230"/>
      <c r="D43" s="230"/>
      <c r="E43" s="230"/>
      <c r="F43" s="230"/>
    </row>
    <row r="44" spans="2:6">
      <c r="B44" s="696" t="s">
        <v>655</v>
      </c>
      <c r="C44" s="230"/>
      <c r="D44" s="230"/>
      <c r="E44" s="230"/>
      <c r="F44" s="230"/>
    </row>
    <row r="45" spans="2:6" ht="13.5" thickBot="1">
      <c r="B45" s="693" t="s">
        <v>608</v>
      </c>
      <c r="C45" s="230"/>
      <c r="D45" s="230"/>
      <c r="E45" s="230"/>
      <c r="F45" s="230"/>
    </row>
    <row r="46" spans="2:6" ht="15">
      <c r="B46" s="697" t="s">
        <v>416</v>
      </c>
      <c r="C46" s="689">
        <f>SUM(C47:C50)</f>
        <v>0</v>
      </c>
      <c r="D46" s="689">
        <f>SUM(D47:D50)</f>
        <v>0</v>
      </c>
      <c r="E46" s="689">
        <f>SUM(E47:E50)</f>
        <v>0</v>
      </c>
      <c r="F46" s="689">
        <f>SUM(F47:F50)</f>
        <v>0</v>
      </c>
    </row>
    <row r="47" spans="2:6">
      <c r="B47" s="698" t="s">
        <v>615</v>
      </c>
      <c r="C47" s="108"/>
      <c r="D47" s="108"/>
      <c r="E47" s="108"/>
      <c r="F47" s="108"/>
    </row>
    <row r="48" spans="2:6">
      <c r="B48" s="698" t="s">
        <v>656</v>
      </c>
      <c r="C48" s="108"/>
      <c r="D48" s="108"/>
      <c r="E48" s="108"/>
      <c r="F48" s="108"/>
    </row>
    <row r="49" spans="2:6">
      <c r="B49" s="698" t="s">
        <v>657</v>
      </c>
      <c r="C49" s="108"/>
      <c r="D49" s="108"/>
      <c r="E49" s="108"/>
      <c r="F49" s="108"/>
    </row>
    <row r="50" spans="2:6" ht="13.5" thickBot="1">
      <c r="B50" s="698" t="s">
        <v>658</v>
      </c>
      <c r="C50" s="108"/>
      <c r="D50" s="108"/>
      <c r="E50" s="108"/>
      <c r="F50" s="108"/>
    </row>
    <row r="51" spans="2:6" ht="15">
      <c r="B51" s="699" t="s">
        <v>417</v>
      </c>
      <c r="C51" s="689">
        <f>SUM(C52:C57)</f>
        <v>0</v>
      </c>
      <c r="D51" s="689">
        <f t="shared" ref="D51:E51" si="0">SUM(D52:D57)</f>
        <v>0</v>
      </c>
      <c r="E51" s="689">
        <f t="shared" si="0"/>
        <v>0</v>
      </c>
      <c r="F51" s="689">
        <f t="shared" ref="F51" si="1">SUM(F52:F57)</f>
        <v>0</v>
      </c>
    </row>
    <row r="52" spans="2:6">
      <c r="B52" s="700" t="s">
        <v>1029</v>
      </c>
      <c r="C52" s="108"/>
      <c r="D52" s="108"/>
      <c r="E52" s="108"/>
      <c r="F52" s="108"/>
    </row>
    <row r="53" spans="2:6" ht="12.75" customHeight="1">
      <c r="B53" s="700" t="s">
        <v>1030</v>
      </c>
      <c r="C53" s="108"/>
      <c r="D53" s="108"/>
      <c r="E53" s="108"/>
      <c r="F53" s="108"/>
    </row>
    <row r="54" spans="2:6" ht="12.75" customHeight="1">
      <c r="B54" s="700" t="s">
        <v>418</v>
      </c>
      <c r="C54" s="108"/>
      <c r="D54" s="108"/>
      <c r="E54" s="108"/>
      <c r="F54" s="108"/>
    </row>
    <row r="55" spans="2:6" ht="12.75" customHeight="1">
      <c r="B55" s="700" t="s">
        <v>419</v>
      </c>
      <c r="C55" s="108"/>
      <c r="D55" s="108"/>
      <c r="E55" s="108"/>
      <c r="F55" s="108"/>
    </row>
    <row r="56" spans="2:6" ht="12.75" customHeight="1">
      <c r="B56" s="700" t="s">
        <v>420</v>
      </c>
      <c r="C56" s="108"/>
      <c r="D56" s="108"/>
      <c r="E56" s="108"/>
      <c r="F56" s="108"/>
    </row>
    <row r="57" spans="2:6" ht="12.75" customHeight="1" thickBot="1">
      <c r="B57" s="693" t="s">
        <v>667</v>
      </c>
      <c r="C57" s="230"/>
      <c r="D57" s="230"/>
      <c r="E57" s="230"/>
      <c r="F57" s="230"/>
    </row>
    <row r="58" spans="2:6" ht="12.75" customHeight="1">
      <c r="B58" s="694" t="s">
        <v>668</v>
      </c>
      <c r="C58" s="709">
        <f>SUM(C59:C60,C63,C64,C69:C75)</f>
        <v>0</v>
      </c>
      <c r="D58" s="709">
        <f>SUM(D59:D60,D63,D64,D69:D75)</f>
        <v>0</v>
      </c>
      <c r="E58" s="709">
        <f>SUM(E59:E60,E63,E64,E69:E75)</f>
        <v>0</v>
      </c>
      <c r="F58" s="709">
        <f>SUM(F59:F60,F63,F64,F69:F75)</f>
        <v>0</v>
      </c>
    </row>
    <row r="59" spans="2:6" ht="12.75" customHeight="1">
      <c r="B59" s="700" t="s">
        <v>421</v>
      </c>
      <c r="C59" s="232"/>
      <c r="D59" s="232"/>
      <c r="E59" s="232"/>
      <c r="F59" s="232"/>
    </row>
    <row r="60" spans="2:6">
      <c r="B60" s="693" t="s">
        <v>666</v>
      </c>
      <c r="C60" s="710">
        <f>SUM(C61:C62)</f>
        <v>0</v>
      </c>
      <c r="D60" s="710">
        <f>SUM(D61:D62)</f>
        <v>0</v>
      </c>
      <c r="E60" s="710">
        <f>SUM(E61:E62)</f>
        <v>0</v>
      </c>
      <c r="F60" s="710">
        <f>SUM(F61:F62)</f>
        <v>0</v>
      </c>
    </row>
    <row r="61" spans="2:6">
      <c r="B61" s="701" t="s">
        <v>616</v>
      </c>
      <c r="C61" s="232"/>
      <c r="D61" s="232"/>
      <c r="E61" s="232"/>
      <c r="F61" s="232"/>
    </row>
    <row r="62" spans="2:6">
      <c r="B62" s="701" t="s">
        <v>692</v>
      </c>
      <c r="C62" s="232"/>
      <c r="D62" s="232"/>
      <c r="E62" s="232"/>
      <c r="F62" s="232"/>
    </row>
    <row r="63" spans="2:6" ht="24">
      <c r="B63" s="693" t="s">
        <v>669</v>
      </c>
      <c r="C63" s="232"/>
      <c r="D63" s="232"/>
      <c r="E63" s="232"/>
      <c r="F63" s="232"/>
    </row>
    <row r="64" spans="2:6">
      <c r="B64" s="700" t="s">
        <v>422</v>
      </c>
      <c r="C64" s="711">
        <f>SUM(C65:C68)</f>
        <v>0</v>
      </c>
      <c r="D64" s="711">
        <f>SUM(D65:D68)</f>
        <v>0</v>
      </c>
      <c r="E64" s="711">
        <f>SUM(E65:E68)</f>
        <v>0</v>
      </c>
      <c r="F64" s="711">
        <f>SUM(F65:F68)</f>
        <v>0</v>
      </c>
    </row>
    <row r="65" spans="2:6">
      <c r="B65" s="701" t="s">
        <v>619</v>
      </c>
      <c r="C65" s="108"/>
      <c r="D65" s="108"/>
      <c r="E65" s="108"/>
      <c r="F65" s="108"/>
    </row>
    <row r="66" spans="2:6">
      <c r="B66" s="701" t="s">
        <v>620</v>
      </c>
      <c r="C66" s="108"/>
      <c r="D66" s="108"/>
      <c r="E66" s="108"/>
      <c r="F66" s="108"/>
    </row>
    <row r="67" spans="2:6">
      <c r="B67" s="701" t="s">
        <v>621</v>
      </c>
      <c r="C67" s="108"/>
      <c r="D67" s="108"/>
      <c r="E67" s="108"/>
      <c r="F67" s="108"/>
    </row>
    <row r="68" spans="2:6">
      <c r="B68" s="701" t="s">
        <v>622</v>
      </c>
      <c r="C68" s="108"/>
      <c r="D68" s="108"/>
      <c r="E68" s="108"/>
      <c r="F68" s="108"/>
    </row>
    <row r="69" spans="2:6">
      <c r="B69" s="702" t="s">
        <v>609</v>
      </c>
      <c r="C69" s="108"/>
      <c r="D69" s="108"/>
      <c r="E69" s="108"/>
      <c r="F69" s="108"/>
    </row>
    <row r="70" spans="2:6">
      <c r="B70" s="703" t="s">
        <v>423</v>
      </c>
      <c r="C70" s="108"/>
      <c r="D70" s="108"/>
      <c r="E70" s="108"/>
      <c r="F70" s="108"/>
    </row>
    <row r="71" spans="2:6">
      <c r="B71" s="703" t="s">
        <v>424</v>
      </c>
      <c r="C71" s="108"/>
      <c r="D71" s="108"/>
      <c r="E71" s="108"/>
      <c r="F71" s="108"/>
    </row>
    <row r="72" spans="2:6">
      <c r="B72" s="703" t="s">
        <v>425</v>
      </c>
      <c r="C72" s="108"/>
      <c r="D72" s="108"/>
      <c r="E72" s="108"/>
      <c r="F72" s="108"/>
    </row>
    <row r="73" spans="2:6">
      <c r="B73" s="703" t="s">
        <v>426</v>
      </c>
      <c r="C73" s="232"/>
      <c r="D73" s="232"/>
      <c r="E73" s="232"/>
      <c r="F73" s="232"/>
    </row>
    <row r="74" spans="2:6">
      <c r="B74" s="703" t="s">
        <v>665</v>
      </c>
      <c r="C74" s="231"/>
      <c r="D74" s="231"/>
      <c r="E74" s="231"/>
      <c r="F74" s="231"/>
    </row>
    <row r="75" spans="2:6" ht="13.5" thickBot="1">
      <c r="B75" s="703" t="s">
        <v>623</v>
      </c>
      <c r="C75" s="231"/>
      <c r="D75" s="231"/>
      <c r="E75" s="231"/>
      <c r="F75" s="231"/>
    </row>
    <row r="76" spans="2:6" ht="15">
      <c r="B76" s="704" t="s">
        <v>427</v>
      </c>
      <c r="C76" s="689">
        <f>SUM(C77:C81)</f>
        <v>0</v>
      </c>
      <c r="D76" s="689">
        <f>SUM(D77:D81)</f>
        <v>0</v>
      </c>
      <c r="E76" s="689">
        <f>SUM(E77:E81)</f>
        <v>0</v>
      </c>
      <c r="F76" s="689">
        <f>SUM(F77:F81)</f>
        <v>0</v>
      </c>
    </row>
    <row r="77" spans="2:6">
      <c r="B77" s="700" t="s">
        <v>610</v>
      </c>
      <c r="C77" s="108"/>
      <c r="D77" s="108"/>
      <c r="E77" s="108"/>
      <c r="F77" s="108"/>
    </row>
    <row r="78" spans="2:6">
      <c r="B78" s="700" t="s">
        <v>611</v>
      </c>
      <c r="C78" s="108"/>
      <c r="D78" s="108"/>
      <c r="E78" s="108"/>
      <c r="F78" s="108"/>
    </row>
    <row r="79" spans="2:6">
      <c r="B79" s="700" t="s">
        <v>612</v>
      </c>
      <c r="C79" s="108"/>
      <c r="D79" s="108"/>
      <c r="E79" s="108"/>
      <c r="F79" s="108"/>
    </row>
    <row r="80" spans="2:6">
      <c r="B80" s="700" t="s">
        <v>613</v>
      </c>
      <c r="C80" s="108"/>
      <c r="D80" s="108"/>
      <c r="E80" s="108"/>
      <c r="F80" s="108"/>
    </row>
    <row r="81" spans="2:6" ht="13.5" thickBot="1">
      <c r="B81" s="705" t="s">
        <v>624</v>
      </c>
      <c r="C81" s="109"/>
      <c r="D81" s="109"/>
      <c r="E81" s="109"/>
      <c r="F81" s="109"/>
    </row>
    <row r="82" spans="2:6" ht="15">
      <c r="B82" s="704" t="s">
        <v>428</v>
      </c>
      <c r="C82" s="689">
        <f>SUM(C83:C84)</f>
        <v>0</v>
      </c>
      <c r="D82" s="689">
        <f>SUM(D83:D84)</f>
        <v>0</v>
      </c>
      <c r="E82" s="689">
        <f>SUM(E83:E84)</f>
        <v>0</v>
      </c>
      <c r="F82" s="689">
        <f>SUM(F83:F84)</f>
        <v>0</v>
      </c>
    </row>
    <row r="83" spans="2:6">
      <c r="B83" s="700" t="s">
        <v>614</v>
      </c>
      <c r="C83" s="108"/>
      <c r="D83" s="108"/>
      <c r="E83" s="108"/>
      <c r="F83" s="108"/>
    </row>
    <row r="84" spans="2:6" ht="13.5" thickBot="1">
      <c r="B84" s="700" t="s">
        <v>429</v>
      </c>
      <c r="C84" s="109"/>
      <c r="D84" s="109"/>
      <c r="E84" s="109"/>
      <c r="F84" s="109"/>
    </row>
    <row r="85" spans="2:6" ht="15">
      <c r="B85" s="704" t="s">
        <v>430</v>
      </c>
      <c r="C85" s="689">
        <f>SUM(C86:C88,C89,C92:C93)</f>
        <v>0</v>
      </c>
      <c r="D85" s="689">
        <f>SUM(D86:D88,D89,D92:D93)</f>
        <v>0</v>
      </c>
      <c r="E85" s="689">
        <f>SUM(E86:E88,E89,E92:E93)</f>
        <v>0</v>
      </c>
      <c r="F85" s="689">
        <f>SUM(F86:F88,F89,F92:F93)</f>
        <v>0</v>
      </c>
    </row>
    <row r="86" spans="2:6">
      <c r="B86" s="700" t="s">
        <v>431</v>
      </c>
      <c r="C86" s="108"/>
      <c r="D86" s="108"/>
      <c r="E86" s="108"/>
      <c r="F86" s="108"/>
    </row>
    <row r="87" spans="2:6">
      <c r="B87" s="700" t="s">
        <v>432</v>
      </c>
      <c r="C87" s="108"/>
      <c r="D87" s="108"/>
      <c r="E87" s="108"/>
      <c r="F87" s="108"/>
    </row>
    <row r="88" spans="2:6">
      <c r="B88" s="700" t="s">
        <v>433</v>
      </c>
      <c r="C88" s="108"/>
      <c r="D88" s="108"/>
      <c r="E88" s="108"/>
      <c r="F88" s="108"/>
    </row>
    <row r="89" spans="2:6">
      <c r="B89" s="700" t="s">
        <v>434</v>
      </c>
      <c r="C89" s="711">
        <f>SUM(C90:C91)</f>
        <v>0</v>
      </c>
      <c r="D89" s="711">
        <f>SUM(D90:D91)</f>
        <v>0</v>
      </c>
      <c r="E89" s="711">
        <f>SUM(E90:E91)</f>
        <v>0</v>
      </c>
      <c r="F89" s="711">
        <f>SUM(F90:F91)</f>
        <v>0</v>
      </c>
    </row>
    <row r="90" spans="2:6" ht="24">
      <c r="B90" s="701" t="s">
        <v>693</v>
      </c>
      <c r="C90" s="110"/>
      <c r="D90" s="110"/>
      <c r="E90" s="110"/>
      <c r="F90" s="110"/>
    </row>
    <row r="91" spans="2:6" ht="24">
      <c r="B91" s="701" t="s">
        <v>694</v>
      </c>
      <c r="C91" s="110"/>
      <c r="D91" s="110"/>
      <c r="E91" s="110"/>
      <c r="F91" s="110"/>
    </row>
    <row r="92" spans="2:6">
      <c r="B92" s="706" t="s">
        <v>625</v>
      </c>
      <c r="C92" s="110"/>
      <c r="D92" s="110"/>
      <c r="E92" s="110"/>
      <c r="F92" s="110"/>
    </row>
    <row r="93" spans="2:6" ht="13.5" thickBot="1">
      <c r="B93" s="705" t="s">
        <v>626</v>
      </c>
      <c r="C93" s="107"/>
      <c r="D93" s="107"/>
      <c r="E93" s="107"/>
      <c r="F93" s="107"/>
    </row>
    <row r="94" spans="2:6" ht="7.9" customHeight="1"/>
  </sheetData>
  <sheetProtection password="D6CB" sheet="1" objects="1" scenarios="1" formatCells="0" formatColumns="0" formatRows="0" selectLockedCells="1"/>
  <mergeCells count="1">
    <mergeCell ref="B4:F4"/>
  </mergeCells>
  <printOptions horizontalCentered="1"/>
  <pageMargins left="0.39370078740157483" right="0.39370078740157483" top="0.39370078740157483" bottom="0.39370078740157483" header="0" footer="0"/>
  <pageSetup paperSize="9" scale="64" orientation="portrait" r:id="rId1"/>
  <headerFooter alignWithMargins="0"/>
  <ignoredErrors>
    <ignoredError sqref="C89:E89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/>
  <dimension ref="A1:O158"/>
  <sheetViews>
    <sheetView showGridLines="0" view="pageBreakPreview" zoomScale="80" zoomScaleNormal="80" zoomScaleSheetLayoutView="80" workbookViewId="0">
      <selection activeCell="P1" sqref="P1"/>
    </sheetView>
  </sheetViews>
  <sheetFormatPr defaultColWidth="9.140625" defaultRowHeight="12.75"/>
  <cols>
    <col min="1" max="1" width="1.7109375" style="60" customWidth="1"/>
    <col min="2" max="2" width="45.7109375" style="60" customWidth="1"/>
    <col min="3" max="3" width="49.140625" style="60" customWidth="1"/>
    <col min="4" max="4" width="11.5703125" style="319" customWidth="1"/>
    <col min="5" max="6" width="10.42578125" style="319" customWidth="1"/>
    <col min="7" max="7" width="11.5703125" style="319" customWidth="1"/>
    <col min="8" max="9" width="9.85546875" style="319" customWidth="1"/>
    <col min="10" max="10" width="11.42578125" style="60" customWidth="1"/>
    <col min="11" max="11" width="14.85546875" style="60" customWidth="1"/>
    <col min="12" max="12" width="9.140625" style="60"/>
    <col min="13" max="13" width="11.42578125" style="60" customWidth="1"/>
    <col min="14" max="14" width="14.85546875" style="60" customWidth="1"/>
    <col min="15" max="15" width="9.140625" style="60"/>
    <col min="16" max="16" width="1.7109375" style="60" customWidth="1"/>
    <col min="17" max="16384" width="9.140625" style="60"/>
  </cols>
  <sheetData>
    <row r="1" spans="1:15" ht="9" customHeight="1">
      <c r="A1" s="683"/>
      <c r="B1" s="683"/>
      <c r="C1" s="683"/>
      <c r="D1" s="712"/>
      <c r="E1" s="712"/>
      <c r="F1" s="712"/>
      <c r="G1" s="712"/>
      <c r="H1" s="712"/>
      <c r="I1" s="712"/>
      <c r="J1" s="683"/>
      <c r="K1" s="683"/>
      <c r="L1" s="683"/>
      <c r="M1" s="683"/>
      <c r="N1" s="683"/>
      <c r="O1" s="683"/>
    </row>
    <row r="2" spans="1:15" s="1" customFormat="1" ht="15.75">
      <c r="A2" s="574"/>
      <c r="B2" s="580" t="s">
        <v>633</v>
      </c>
      <c r="C2" s="624"/>
      <c r="D2" s="713"/>
      <c r="E2" s="713"/>
      <c r="F2" s="713"/>
      <c r="G2" s="713"/>
      <c r="H2" s="713"/>
      <c r="I2" s="713"/>
      <c r="J2" s="624"/>
      <c r="K2" s="637"/>
      <c r="L2" s="637"/>
      <c r="M2" s="624"/>
      <c r="N2" s="637"/>
      <c r="O2" s="637"/>
    </row>
    <row r="3" spans="1:15" s="225" customFormat="1" ht="7.9" customHeight="1" thickBot="1">
      <c r="A3" s="576"/>
      <c r="B3" s="654"/>
      <c r="C3" s="714"/>
      <c r="D3" s="715"/>
      <c r="E3" s="715"/>
      <c r="F3" s="715"/>
      <c r="G3" s="715"/>
      <c r="H3" s="715"/>
      <c r="I3" s="715"/>
      <c r="J3" s="714"/>
      <c r="K3" s="637"/>
      <c r="L3" s="637"/>
      <c r="M3" s="714"/>
      <c r="N3" s="637"/>
      <c r="O3" s="637"/>
    </row>
    <row r="4" spans="1:15" s="225" customFormat="1">
      <c r="A4" s="576"/>
      <c r="B4" s="1234" t="s">
        <v>662</v>
      </c>
      <c r="C4" s="1236" t="s">
        <v>660</v>
      </c>
      <c r="D4" s="1231">
        <v>2013</v>
      </c>
      <c r="E4" s="1232"/>
      <c r="F4" s="1233"/>
      <c r="G4" s="1231">
        <v>2014</v>
      </c>
      <c r="H4" s="1232"/>
      <c r="I4" s="1233"/>
      <c r="J4" s="1231">
        <v>2015</v>
      </c>
      <c r="K4" s="1232"/>
      <c r="L4" s="1233"/>
      <c r="M4" s="1231">
        <v>2016</v>
      </c>
      <c r="N4" s="1232"/>
      <c r="O4" s="1233"/>
    </row>
    <row r="5" spans="1:15" ht="26.25" thickBot="1">
      <c r="A5" s="683"/>
      <c r="B5" s="1235"/>
      <c r="C5" s="1237"/>
      <c r="D5" s="716" t="s">
        <v>664</v>
      </c>
      <c r="E5" s="717" t="s">
        <v>661</v>
      </c>
      <c r="F5" s="718" t="s">
        <v>455</v>
      </c>
      <c r="G5" s="716" t="s">
        <v>664</v>
      </c>
      <c r="H5" s="717" t="s">
        <v>661</v>
      </c>
      <c r="I5" s="718" t="s">
        <v>455</v>
      </c>
      <c r="J5" s="716" t="s">
        <v>664</v>
      </c>
      <c r="K5" s="717" t="s">
        <v>661</v>
      </c>
      <c r="L5" s="718" t="s">
        <v>455</v>
      </c>
      <c r="M5" s="716" t="s">
        <v>664</v>
      </c>
      <c r="N5" s="717" t="s">
        <v>661</v>
      </c>
      <c r="O5" s="718" t="s">
        <v>455</v>
      </c>
    </row>
    <row r="6" spans="1:15" ht="13.5" thickBot="1">
      <c r="B6" s="273" t="s">
        <v>663</v>
      </c>
      <c r="C6" s="274"/>
      <c r="D6" s="126"/>
      <c r="E6" s="276"/>
      <c r="F6" s="275">
        <f>F8+F10+F12+F14+F16+F18+F20+F22+F24+F26+F28</f>
        <v>0</v>
      </c>
      <c r="G6" s="126"/>
      <c r="H6" s="276"/>
      <c r="I6" s="275">
        <f>I8+I10+I12+I14+I16+I18+I20+I22+I24+I26+I28</f>
        <v>0</v>
      </c>
      <c r="J6" s="129"/>
      <c r="K6" s="123"/>
      <c r="L6" s="275">
        <f>L8+L10+L12+L14+L16+L18+L20+L22+L24+L26+L28</f>
        <v>0</v>
      </c>
      <c r="M6" s="129"/>
      <c r="N6" s="123"/>
      <c r="O6" s="275">
        <f>O8+O10+O12+O14+O16+O18+O20+O22+O24+O26+O28</f>
        <v>0</v>
      </c>
    </row>
    <row r="7" spans="1:15">
      <c r="B7" s="277"/>
      <c r="C7" s="278" t="s">
        <v>598</v>
      </c>
      <c r="D7" s="127"/>
      <c r="E7" s="122"/>
      <c r="F7" s="124"/>
      <c r="G7" s="127"/>
      <c r="H7" s="122"/>
      <c r="I7" s="124"/>
      <c r="J7" s="127"/>
      <c r="K7" s="122"/>
      <c r="L7" s="124"/>
      <c r="M7" s="127"/>
      <c r="N7" s="122"/>
      <c r="O7" s="124"/>
    </row>
    <row r="8" spans="1:15">
      <c r="B8" s="279"/>
      <c r="C8" s="280" t="s">
        <v>23</v>
      </c>
      <c r="D8" s="128"/>
      <c r="E8" s="121"/>
      <c r="F8" s="125"/>
      <c r="G8" s="128"/>
      <c r="H8" s="121"/>
      <c r="I8" s="125"/>
      <c r="J8" s="128"/>
      <c r="K8" s="121"/>
      <c r="L8" s="125"/>
      <c r="M8" s="128"/>
      <c r="N8" s="121"/>
      <c r="O8" s="125"/>
    </row>
    <row r="9" spans="1:15">
      <c r="B9" s="279"/>
      <c r="C9" s="281" t="s">
        <v>596</v>
      </c>
      <c r="D9" s="128"/>
      <c r="E9" s="121"/>
      <c r="F9" s="125"/>
      <c r="G9" s="128"/>
      <c r="H9" s="121"/>
      <c r="I9" s="125"/>
      <c r="J9" s="128"/>
      <c r="K9" s="121"/>
      <c r="L9" s="125"/>
      <c r="M9" s="128"/>
      <c r="N9" s="121"/>
      <c r="O9" s="125"/>
    </row>
    <row r="10" spans="1:15">
      <c r="B10" s="279"/>
      <c r="C10" s="280" t="s">
        <v>23</v>
      </c>
      <c r="D10" s="128"/>
      <c r="E10" s="121"/>
      <c r="F10" s="125"/>
      <c r="G10" s="128"/>
      <c r="H10" s="121"/>
      <c r="I10" s="125"/>
      <c r="J10" s="128"/>
      <c r="K10" s="121"/>
      <c r="L10" s="125"/>
      <c r="M10" s="128"/>
      <c r="N10" s="121"/>
      <c r="O10" s="125"/>
    </row>
    <row r="11" spans="1:15">
      <c r="B11" s="279"/>
      <c r="C11" s="281" t="s">
        <v>597</v>
      </c>
      <c r="D11" s="128"/>
      <c r="E11" s="121"/>
      <c r="F11" s="125"/>
      <c r="G11" s="128"/>
      <c r="H11" s="121"/>
      <c r="I11" s="125"/>
      <c r="J11" s="128"/>
      <c r="K11" s="121"/>
      <c r="L11" s="125"/>
      <c r="M11" s="128"/>
      <c r="N11" s="121"/>
      <c r="O11" s="125"/>
    </row>
    <row r="12" spans="1:15">
      <c r="B12" s="279"/>
      <c r="C12" s="280" t="s">
        <v>23</v>
      </c>
      <c r="D12" s="128"/>
      <c r="E12" s="121"/>
      <c r="F12" s="125"/>
      <c r="G12" s="128"/>
      <c r="H12" s="121"/>
      <c r="I12" s="125"/>
      <c r="J12" s="128"/>
      <c r="K12" s="121"/>
      <c r="L12" s="125"/>
      <c r="M12" s="128"/>
      <c r="N12" s="121"/>
      <c r="O12" s="125"/>
    </row>
    <row r="13" spans="1:15">
      <c r="B13" s="279"/>
      <c r="C13" s="281" t="s">
        <v>599</v>
      </c>
      <c r="D13" s="128"/>
      <c r="E13" s="121"/>
      <c r="F13" s="125"/>
      <c r="G13" s="128"/>
      <c r="H13" s="121"/>
      <c r="I13" s="125"/>
      <c r="J13" s="128"/>
      <c r="K13" s="121"/>
      <c r="L13" s="125"/>
      <c r="M13" s="128"/>
      <c r="N13" s="121"/>
      <c r="O13" s="125"/>
    </row>
    <row r="14" spans="1:15">
      <c r="B14" s="279"/>
      <c r="C14" s="280" t="s">
        <v>23</v>
      </c>
      <c r="D14" s="128"/>
      <c r="E14" s="121"/>
      <c r="F14" s="125"/>
      <c r="G14" s="128"/>
      <c r="H14" s="121"/>
      <c r="I14" s="125"/>
      <c r="J14" s="128"/>
      <c r="K14" s="121"/>
      <c r="L14" s="125"/>
      <c r="M14" s="128"/>
      <c r="N14" s="121"/>
      <c r="O14" s="125"/>
    </row>
    <row r="15" spans="1:15">
      <c r="B15" s="279"/>
      <c r="C15" s="281" t="s">
        <v>1022</v>
      </c>
      <c r="D15" s="128"/>
      <c r="E15" s="121"/>
      <c r="F15" s="125"/>
      <c r="G15" s="128"/>
      <c r="H15" s="121"/>
      <c r="I15" s="125"/>
      <c r="J15" s="128"/>
      <c r="K15" s="121"/>
      <c r="L15" s="125"/>
      <c r="M15" s="128"/>
      <c r="N15" s="121"/>
      <c r="O15" s="125"/>
    </row>
    <row r="16" spans="1:15">
      <c r="B16" s="279"/>
      <c r="C16" s="280" t="s">
        <v>23</v>
      </c>
      <c r="D16" s="128"/>
      <c r="E16" s="121"/>
      <c r="F16" s="125"/>
      <c r="G16" s="128"/>
      <c r="H16" s="121"/>
      <c r="I16" s="125"/>
      <c r="J16" s="128"/>
      <c r="K16" s="121"/>
      <c r="L16" s="125"/>
      <c r="M16" s="128"/>
      <c r="N16" s="121"/>
      <c r="O16" s="125"/>
    </row>
    <row r="17" spans="2:15">
      <c r="B17" s="279"/>
      <c r="C17" s="281" t="s">
        <v>1023</v>
      </c>
      <c r="D17" s="128"/>
      <c r="E17" s="121"/>
      <c r="F17" s="125"/>
      <c r="G17" s="128"/>
      <c r="H17" s="121"/>
      <c r="I17" s="125"/>
      <c r="J17" s="128"/>
      <c r="K17" s="121"/>
      <c r="L17" s="125"/>
      <c r="M17" s="128"/>
      <c r="N17" s="121"/>
      <c r="O17" s="125"/>
    </row>
    <row r="18" spans="2:15">
      <c r="B18" s="279"/>
      <c r="C18" s="280" t="s">
        <v>23</v>
      </c>
      <c r="D18" s="128"/>
      <c r="E18" s="121"/>
      <c r="F18" s="125"/>
      <c r="G18" s="128"/>
      <c r="H18" s="121"/>
      <c r="I18" s="125"/>
      <c r="J18" s="128"/>
      <c r="K18" s="121"/>
      <c r="L18" s="125"/>
      <c r="M18" s="128"/>
      <c r="N18" s="121"/>
      <c r="O18" s="125"/>
    </row>
    <row r="19" spans="2:15">
      <c r="B19" s="279"/>
      <c r="C19" s="281" t="s">
        <v>1024</v>
      </c>
      <c r="D19" s="128"/>
      <c r="E19" s="121"/>
      <c r="F19" s="125"/>
      <c r="G19" s="128"/>
      <c r="H19" s="121"/>
      <c r="I19" s="125"/>
      <c r="J19" s="128"/>
      <c r="K19" s="121"/>
      <c r="L19" s="125"/>
      <c r="M19" s="128"/>
      <c r="N19" s="121"/>
      <c r="O19" s="125"/>
    </row>
    <row r="20" spans="2:15">
      <c r="B20" s="279"/>
      <c r="C20" s="280" t="s">
        <v>23</v>
      </c>
      <c r="D20" s="128"/>
      <c r="E20" s="121"/>
      <c r="F20" s="125"/>
      <c r="G20" s="128"/>
      <c r="H20" s="121"/>
      <c r="I20" s="125"/>
      <c r="J20" s="128"/>
      <c r="K20" s="121"/>
      <c r="L20" s="125"/>
      <c r="M20" s="128"/>
      <c r="N20" s="121"/>
      <c r="O20" s="125"/>
    </row>
    <row r="21" spans="2:15">
      <c r="B21" s="279"/>
      <c r="C21" s="282" t="s">
        <v>1025</v>
      </c>
      <c r="D21" s="128"/>
      <c r="E21" s="121"/>
      <c r="F21" s="125"/>
      <c r="G21" s="128"/>
      <c r="H21" s="121"/>
      <c r="I21" s="125"/>
      <c r="J21" s="128"/>
      <c r="K21" s="121"/>
      <c r="L21" s="125"/>
      <c r="M21" s="128"/>
      <c r="N21" s="121"/>
      <c r="O21" s="125"/>
    </row>
    <row r="22" spans="2:15">
      <c r="B22" s="279"/>
      <c r="C22" s="280" t="s">
        <v>23</v>
      </c>
      <c r="D22" s="128"/>
      <c r="E22" s="121"/>
      <c r="F22" s="125"/>
      <c r="G22" s="128"/>
      <c r="H22" s="121"/>
      <c r="I22" s="125"/>
      <c r="J22" s="128"/>
      <c r="K22" s="121"/>
      <c r="L22" s="125"/>
      <c r="M22" s="128"/>
      <c r="N22" s="121"/>
      <c r="O22" s="125"/>
    </row>
    <row r="23" spans="2:15">
      <c r="B23" s="279"/>
      <c r="C23" s="282" t="s">
        <v>1026</v>
      </c>
      <c r="D23" s="128"/>
      <c r="E23" s="121"/>
      <c r="F23" s="125"/>
      <c r="G23" s="128"/>
      <c r="H23" s="121"/>
      <c r="I23" s="125"/>
      <c r="J23" s="128"/>
      <c r="K23" s="121"/>
      <c r="L23" s="125"/>
      <c r="M23" s="128"/>
      <c r="N23" s="121"/>
      <c r="O23" s="125"/>
    </row>
    <row r="24" spans="2:15">
      <c r="B24" s="279"/>
      <c r="C24" s="280" t="s">
        <v>23</v>
      </c>
      <c r="D24" s="128"/>
      <c r="E24" s="121"/>
      <c r="F24" s="125"/>
      <c r="G24" s="128"/>
      <c r="H24" s="121"/>
      <c r="I24" s="125"/>
      <c r="J24" s="128"/>
      <c r="K24" s="121"/>
      <c r="L24" s="125"/>
      <c r="M24" s="128"/>
      <c r="N24" s="121"/>
      <c r="O24" s="125"/>
    </row>
    <row r="25" spans="2:15">
      <c r="B25" s="279"/>
      <c r="C25" s="281" t="s">
        <v>1027</v>
      </c>
      <c r="D25" s="128"/>
      <c r="E25" s="121"/>
      <c r="F25" s="125"/>
      <c r="G25" s="128"/>
      <c r="H25" s="121"/>
      <c r="I25" s="125"/>
      <c r="J25" s="128"/>
      <c r="K25" s="121"/>
      <c r="L25" s="125"/>
      <c r="M25" s="128"/>
      <c r="N25" s="121"/>
      <c r="O25" s="125"/>
    </row>
    <row r="26" spans="2:15">
      <c r="B26" s="279"/>
      <c r="C26" s="280" t="s">
        <v>23</v>
      </c>
      <c r="D26" s="128"/>
      <c r="E26" s="121"/>
      <c r="F26" s="125"/>
      <c r="G26" s="128"/>
      <c r="H26" s="121"/>
      <c r="I26" s="125"/>
      <c r="J26" s="128"/>
      <c r="K26" s="121"/>
      <c r="L26" s="125"/>
      <c r="M26" s="128"/>
      <c r="N26" s="121"/>
      <c r="O26" s="125"/>
    </row>
    <row r="27" spans="2:15">
      <c r="B27" s="279"/>
      <c r="C27" s="281" t="s">
        <v>1028</v>
      </c>
      <c r="D27" s="128"/>
      <c r="E27" s="121"/>
      <c r="F27" s="125"/>
      <c r="G27" s="128"/>
      <c r="H27" s="121"/>
      <c r="I27" s="125"/>
      <c r="J27" s="128"/>
      <c r="K27" s="121"/>
      <c r="L27" s="125"/>
      <c r="M27" s="128"/>
      <c r="N27" s="121"/>
      <c r="O27" s="125"/>
    </row>
    <row r="28" spans="2:15" ht="13.5" thickBot="1">
      <c r="B28" s="283"/>
      <c r="C28" s="284" t="s">
        <v>23</v>
      </c>
      <c r="D28" s="285"/>
      <c r="E28" s="286"/>
      <c r="F28" s="287"/>
      <c r="G28" s="285"/>
      <c r="H28" s="286"/>
      <c r="I28" s="287"/>
      <c r="J28" s="285"/>
      <c r="K28" s="286"/>
      <c r="L28" s="287"/>
      <c r="M28" s="285"/>
      <c r="N28" s="286"/>
      <c r="O28" s="287"/>
    </row>
    <row r="29" spans="2:15" ht="13.5" thickBot="1">
      <c r="B29" s="273" t="s">
        <v>600</v>
      </c>
      <c r="C29" s="274"/>
      <c r="D29" s="126"/>
      <c r="E29" s="276"/>
      <c r="F29" s="275">
        <f>F31+F33+F35</f>
        <v>0</v>
      </c>
      <c r="G29" s="126"/>
      <c r="H29" s="276"/>
      <c r="I29" s="275">
        <f>I31+I33+I35</f>
        <v>0</v>
      </c>
      <c r="J29" s="129"/>
      <c r="K29" s="123"/>
      <c r="L29" s="275">
        <f>L31+L33+L35</f>
        <v>0</v>
      </c>
      <c r="M29" s="129"/>
      <c r="N29" s="123"/>
      <c r="O29" s="275">
        <f>O31+O33+O35</f>
        <v>0</v>
      </c>
    </row>
    <row r="30" spans="2:15">
      <c r="B30" s="279"/>
      <c r="C30" s="278" t="s">
        <v>641</v>
      </c>
      <c r="D30" s="291"/>
      <c r="E30" s="292"/>
      <c r="F30" s="293"/>
      <c r="G30" s="291"/>
      <c r="H30" s="292"/>
      <c r="I30" s="293"/>
      <c r="J30" s="288"/>
      <c r="K30" s="289"/>
      <c r="L30" s="290"/>
      <c r="M30" s="288"/>
      <c r="N30" s="289"/>
      <c r="O30" s="290"/>
    </row>
    <row r="31" spans="2:15">
      <c r="B31" s="277"/>
      <c r="C31" s="280" t="s">
        <v>23</v>
      </c>
      <c r="D31" s="297"/>
      <c r="E31" s="298"/>
      <c r="F31" s="299"/>
      <c r="G31" s="297"/>
      <c r="H31" s="298"/>
      <c r="I31" s="299"/>
      <c r="J31" s="294"/>
      <c r="K31" s="295"/>
      <c r="L31" s="296"/>
      <c r="M31" s="294"/>
      <c r="N31" s="295"/>
      <c r="O31" s="296"/>
    </row>
    <row r="32" spans="2:15">
      <c r="B32" s="279"/>
      <c r="C32" s="281" t="s">
        <v>412</v>
      </c>
      <c r="D32" s="297"/>
      <c r="E32" s="298"/>
      <c r="F32" s="299"/>
      <c r="G32" s="297"/>
      <c r="H32" s="298"/>
      <c r="I32" s="299"/>
      <c r="J32" s="294"/>
      <c r="K32" s="295"/>
      <c r="L32" s="300"/>
      <c r="M32" s="294"/>
      <c r="N32" s="295"/>
      <c r="O32" s="300"/>
    </row>
    <row r="33" spans="2:15">
      <c r="B33" s="279"/>
      <c r="C33" s="280" t="s">
        <v>23</v>
      </c>
      <c r="D33" s="297"/>
      <c r="E33" s="298"/>
      <c r="F33" s="299"/>
      <c r="G33" s="297"/>
      <c r="H33" s="298"/>
      <c r="I33" s="299"/>
      <c r="J33" s="294"/>
      <c r="K33" s="301"/>
      <c r="L33" s="296"/>
      <c r="M33" s="294"/>
      <c r="N33" s="301"/>
      <c r="O33" s="296"/>
    </row>
    <row r="34" spans="2:15">
      <c r="B34" s="279"/>
      <c r="C34" s="281" t="s">
        <v>413</v>
      </c>
      <c r="D34" s="297"/>
      <c r="E34" s="298"/>
      <c r="F34" s="299"/>
      <c r="G34" s="297"/>
      <c r="H34" s="298"/>
      <c r="I34" s="299"/>
      <c r="J34" s="294"/>
      <c r="K34" s="295"/>
      <c r="L34" s="296"/>
      <c r="M34" s="294"/>
      <c r="N34" s="295"/>
      <c r="O34" s="296"/>
    </row>
    <row r="35" spans="2:15" ht="13.5" thickBot="1">
      <c r="B35" s="283"/>
      <c r="C35" s="284" t="s">
        <v>23</v>
      </c>
      <c r="D35" s="305"/>
      <c r="E35" s="306"/>
      <c r="F35" s="307"/>
      <c r="G35" s="305"/>
      <c r="H35" s="306"/>
      <c r="I35" s="307"/>
      <c r="J35" s="302"/>
      <c r="K35" s="303"/>
      <c r="L35" s="304"/>
      <c r="M35" s="302"/>
      <c r="N35" s="303"/>
      <c r="O35" s="304"/>
    </row>
    <row r="36" spans="2:15" ht="13.5" thickBot="1">
      <c r="B36" s="308" t="s">
        <v>414</v>
      </c>
      <c r="C36" s="274"/>
      <c r="D36" s="126"/>
      <c r="E36" s="276"/>
      <c r="F36" s="275">
        <f>F38+F40+F42+F44+F46+F48+F50+F52+F54+F56+F64+F66+F70+F72</f>
        <v>0</v>
      </c>
      <c r="G36" s="126"/>
      <c r="H36" s="276"/>
      <c r="I36" s="275">
        <f>I38+I40+I42+I44+I46+I48+I50+I52+I54+I56+I64+I66+I70+I72</f>
        <v>0</v>
      </c>
      <c r="J36" s="129"/>
      <c r="K36" s="123"/>
      <c r="L36" s="275">
        <f>L38+L40+L42+L44+L46+L48+L50+L52+L54+L56+L64+L66+L70+L72</f>
        <v>0</v>
      </c>
      <c r="M36" s="129"/>
      <c r="N36" s="123"/>
      <c r="O36" s="275">
        <f>O38+O40+O42+O44+O46+O48+O50+O52+O54+O56+O64+O66+O70+O72</f>
        <v>0</v>
      </c>
    </row>
    <row r="37" spans="2:15">
      <c r="B37" s="279"/>
      <c r="C37" s="278" t="s">
        <v>415</v>
      </c>
      <c r="D37" s="291"/>
      <c r="E37" s="292"/>
      <c r="F37" s="293"/>
      <c r="G37" s="291"/>
      <c r="H37" s="292"/>
      <c r="I37" s="293"/>
      <c r="J37" s="288"/>
      <c r="K37" s="289"/>
      <c r="L37" s="290"/>
      <c r="M37" s="288"/>
      <c r="N37" s="289"/>
      <c r="O37" s="290"/>
    </row>
    <row r="38" spans="2:15">
      <c r="B38" s="279"/>
      <c r="C38" s="280" t="s">
        <v>23</v>
      </c>
      <c r="D38" s="297"/>
      <c r="E38" s="298"/>
      <c r="F38" s="299"/>
      <c r="G38" s="297"/>
      <c r="H38" s="298"/>
      <c r="I38" s="299"/>
      <c r="J38" s="294"/>
      <c r="K38" s="295"/>
      <c r="L38" s="296"/>
      <c r="M38" s="294"/>
      <c r="N38" s="295"/>
      <c r="O38" s="296"/>
    </row>
    <row r="39" spans="2:15">
      <c r="B39" s="279"/>
      <c r="C39" s="281" t="s">
        <v>601</v>
      </c>
      <c r="D39" s="297"/>
      <c r="E39" s="298"/>
      <c r="F39" s="299"/>
      <c r="G39" s="297"/>
      <c r="H39" s="298"/>
      <c r="I39" s="299"/>
      <c r="J39" s="294"/>
      <c r="K39" s="295"/>
      <c r="L39" s="296"/>
      <c r="M39" s="294"/>
      <c r="N39" s="295"/>
      <c r="O39" s="296"/>
    </row>
    <row r="40" spans="2:15">
      <c r="B40" s="279"/>
      <c r="C40" s="280" t="s">
        <v>23</v>
      </c>
      <c r="D40" s="297"/>
      <c r="E40" s="298"/>
      <c r="F40" s="299"/>
      <c r="G40" s="297"/>
      <c r="H40" s="298"/>
      <c r="I40" s="299"/>
      <c r="J40" s="294"/>
      <c r="K40" s="295"/>
      <c r="L40" s="296"/>
      <c r="M40" s="294"/>
      <c r="N40" s="295"/>
      <c r="O40" s="296"/>
    </row>
    <row r="41" spans="2:15">
      <c r="B41" s="279"/>
      <c r="C41" s="281" t="s">
        <v>602</v>
      </c>
      <c r="D41" s="297"/>
      <c r="E41" s="298"/>
      <c r="F41" s="299"/>
      <c r="G41" s="297"/>
      <c r="H41" s="298"/>
      <c r="I41" s="299"/>
      <c r="J41" s="294"/>
      <c r="K41" s="295"/>
      <c r="L41" s="296"/>
      <c r="M41" s="294"/>
      <c r="N41" s="295"/>
      <c r="O41" s="296"/>
    </row>
    <row r="42" spans="2:15">
      <c r="B42" s="279"/>
      <c r="C42" s="280" t="s">
        <v>23</v>
      </c>
      <c r="D42" s="297"/>
      <c r="E42" s="298"/>
      <c r="F42" s="299"/>
      <c r="G42" s="297"/>
      <c r="H42" s="298"/>
      <c r="I42" s="299"/>
      <c r="J42" s="294"/>
      <c r="K42" s="295"/>
      <c r="L42" s="296"/>
      <c r="M42" s="294"/>
      <c r="N42" s="295"/>
      <c r="O42" s="296"/>
    </row>
    <row r="43" spans="2:15">
      <c r="B43" s="279"/>
      <c r="C43" s="281" t="s">
        <v>603</v>
      </c>
      <c r="D43" s="297"/>
      <c r="E43" s="298"/>
      <c r="F43" s="299"/>
      <c r="G43" s="297"/>
      <c r="H43" s="298"/>
      <c r="I43" s="299"/>
      <c r="J43" s="294"/>
      <c r="K43" s="295"/>
      <c r="L43" s="296"/>
      <c r="M43" s="294"/>
      <c r="N43" s="295"/>
      <c r="O43" s="296"/>
    </row>
    <row r="44" spans="2:15">
      <c r="B44" s="279"/>
      <c r="C44" s="280" t="s">
        <v>23</v>
      </c>
      <c r="D44" s="297"/>
      <c r="E44" s="298"/>
      <c r="F44" s="299"/>
      <c r="G44" s="297"/>
      <c r="H44" s="298"/>
      <c r="I44" s="299"/>
      <c r="J44" s="294"/>
      <c r="K44" s="295"/>
      <c r="L44" s="296"/>
      <c r="M44" s="294"/>
      <c r="N44" s="295"/>
      <c r="O44" s="296"/>
    </row>
    <row r="45" spans="2:15">
      <c r="B45" s="279"/>
      <c r="C45" s="281" t="s">
        <v>604</v>
      </c>
      <c r="D45" s="297"/>
      <c r="E45" s="298"/>
      <c r="F45" s="299"/>
      <c r="G45" s="297"/>
      <c r="H45" s="298"/>
      <c r="I45" s="299"/>
      <c r="J45" s="294"/>
      <c r="K45" s="295"/>
      <c r="L45" s="296"/>
      <c r="M45" s="294"/>
      <c r="N45" s="295"/>
      <c r="O45" s="296"/>
    </row>
    <row r="46" spans="2:15">
      <c r="B46" s="279"/>
      <c r="C46" s="280" t="s">
        <v>23</v>
      </c>
      <c r="D46" s="297"/>
      <c r="E46" s="298"/>
      <c r="F46" s="299"/>
      <c r="G46" s="297"/>
      <c r="H46" s="298"/>
      <c r="I46" s="299"/>
      <c r="J46" s="294"/>
      <c r="K46" s="295"/>
      <c r="L46" s="296"/>
      <c r="M46" s="294"/>
      <c r="N46" s="295"/>
      <c r="O46" s="296"/>
    </row>
    <row r="47" spans="2:15">
      <c r="B47" s="279"/>
      <c r="C47" s="281" t="s">
        <v>605</v>
      </c>
      <c r="D47" s="297"/>
      <c r="E47" s="298"/>
      <c r="F47" s="299"/>
      <c r="G47" s="297"/>
      <c r="H47" s="298"/>
      <c r="I47" s="299"/>
      <c r="J47" s="294"/>
      <c r="K47" s="295"/>
      <c r="L47" s="296"/>
      <c r="M47" s="294"/>
      <c r="N47" s="295"/>
      <c r="O47" s="296"/>
    </row>
    <row r="48" spans="2:15">
      <c r="B48" s="279"/>
      <c r="C48" s="280" t="s">
        <v>23</v>
      </c>
      <c r="D48" s="297"/>
      <c r="E48" s="298"/>
      <c r="F48" s="299"/>
      <c r="G48" s="297"/>
      <c r="H48" s="298"/>
      <c r="I48" s="299"/>
      <c r="J48" s="294"/>
      <c r="K48" s="295"/>
      <c r="L48" s="296"/>
      <c r="M48" s="294"/>
      <c r="N48" s="295"/>
      <c r="O48" s="296"/>
    </row>
    <row r="49" spans="2:15">
      <c r="B49" s="279"/>
      <c r="C49" s="281" t="s">
        <v>606</v>
      </c>
      <c r="D49" s="297"/>
      <c r="E49" s="298"/>
      <c r="F49" s="299"/>
      <c r="G49" s="297"/>
      <c r="H49" s="298"/>
      <c r="I49" s="299"/>
      <c r="J49" s="294"/>
      <c r="K49" s="295"/>
      <c r="L49" s="296"/>
      <c r="M49" s="294"/>
      <c r="N49" s="295"/>
      <c r="O49" s="296"/>
    </row>
    <row r="50" spans="2:15">
      <c r="B50" s="279"/>
      <c r="C50" s="280" t="s">
        <v>23</v>
      </c>
      <c r="D50" s="297"/>
      <c r="E50" s="298"/>
      <c r="F50" s="299"/>
      <c r="G50" s="297"/>
      <c r="H50" s="298"/>
      <c r="I50" s="299"/>
      <c r="J50" s="294"/>
      <c r="K50" s="295"/>
      <c r="L50" s="296"/>
      <c r="M50" s="294"/>
      <c r="N50" s="295"/>
      <c r="O50" s="296"/>
    </row>
    <row r="51" spans="2:15">
      <c r="B51" s="279"/>
      <c r="C51" s="281" t="s">
        <v>643</v>
      </c>
      <c r="D51" s="297"/>
      <c r="E51" s="298"/>
      <c r="F51" s="299"/>
      <c r="G51" s="297"/>
      <c r="H51" s="298"/>
      <c r="I51" s="299"/>
      <c r="J51" s="294"/>
      <c r="K51" s="295"/>
      <c r="L51" s="296"/>
      <c r="M51" s="294"/>
      <c r="N51" s="295"/>
      <c r="O51" s="296"/>
    </row>
    <row r="52" spans="2:15">
      <c r="B52" s="279"/>
      <c r="C52" s="280" t="s">
        <v>23</v>
      </c>
      <c r="D52" s="297"/>
      <c r="E52" s="298"/>
      <c r="F52" s="299"/>
      <c r="G52" s="297"/>
      <c r="H52" s="298"/>
      <c r="I52" s="299"/>
      <c r="J52" s="294"/>
      <c r="K52" s="295"/>
      <c r="L52" s="296"/>
      <c r="M52" s="294"/>
      <c r="N52" s="295"/>
      <c r="O52" s="296"/>
    </row>
    <row r="53" spans="2:15">
      <c r="B53" s="279"/>
      <c r="C53" s="281" t="s">
        <v>644</v>
      </c>
      <c r="D53" s="297"/>
      <c r="E53" s="298"/>
      <c r="F53" s="299"/>
      <c r="G53" s="297"/>
      <c r="H53" s="298"/>
      <c r="I53" s="299"/>
      <c r="J53" s="294"/>
      <c r="K53" s="295"/>
      <c r="L53" s="296"/>
      <c r="M53" s="294"/>
      <c r="N53" s="295"/>
      <c r="O53" s="296"/>
    </row>
    <row r="54" spans="2:15">
      <c r="B54" s="279"/>
      <c r="C54" s="280" t="s">
        <v>23</v>
      </c>
      <c r="D54" s="297"/>
      <c r="E54" s="298"/>
      <c r="F54" s="299"/>
      <c r="G54" s="297"/>
      <c r="H54" s="298"/>
      <c r="I54" s="299"/>
      <c r="J54" s="294"/>
      <c r="K54" s="295"/>
      <c r="L54" s="296"/>
      <c r="M54" s="294"/>
      <c r="N54" s="295"/>
      <c r="O54" s="296"/>
    </row>
    <row r="55" spans="2:15">
      <c r="B55" s="279"/>
      <c r="C55" s="281" t="s">
        <v>645</v>
      </c>
      <c r="D55" s="297"/>
      <c r="E55" s="298"/>
      <c r="F55" s="299"/>
      <c r="G55" s="297"/>
      <c r="H55" s="298"/>
      <c r="I55" s="299"/>
      <c r="J55" s="294"/>
      <c r="K55" s="295"/>
      <c r="L55" s="296"/>
      <c r="M55" s="294"/>
      <c r="N55" s="295"/>
      <c r="O55" s="296"/>
    </row>
    <row r="56" spans="2:15">
      <c r="B56" s="279"/>
      <c r="C56" s="280" t="s">
        <v>23</v>
      </c>
      <c r="D56" s="297"/>
      <c r="E56" s="298"/>
      <c r="F56" s="299"/>
      <c r="G56" s="297"/>
      <c r="H56" s="298"/>
      <c r="I56" s="299"/>
      <c r="J56" s="294"/>
      <c r="K56" s="295"/>
      <c r="L56" s="296"/>
      <c r="M56" s="294"/>
      <c r="N56" s="295"/>
      <c r="O56" s="296"/>
    </row>
    <row r="57" spans="2:15">
      <c r="B57" s="279"/>
      <c r="C57" s="281" t="s">
        <v>607</v>
      </c>
      <c r="D57" s="297"/>
      <c r="E57" s="298"/>
      <c r="F57" s="299"/>
      <c r="G57" s="297"/>
      <c r="H57" s="298"/>
      <c r="I57" s="299"/>
      <c r="J57" s="294"/>
      <c r="K57" s="295"/>
      <c r="L57" s="296"/>
      <c r="M57" s="294"/>
      <c r="N57" s="295"/>
      <c r="O57" s="296"/>
    </row>
    <row r="58" spans="2:15">
      <c r="B58" s="279"/>
      <c r="C58" s="309" t="s">
        <v>646</v>
      </c>
      <c r="D58" s="297"/>
      <c r="E58" s="298"/>
      <c r="F58" s="299"/>
      <c r="G58" s="297"/>
      <c r="H58" s="298"/>
      <c r="I58" s="299"/>
      <c r="J58" s="294"/>
      <c r="K58" s="295"/>
      <c r="L58" s="296"/>
      <c r="M58" s="294"/>
      <c r="N58" s="295"/>
      <c r="O58" s="296"/>
    </row>
    <row r="59" spans="2:15">
      <c r="B59" s="279"/>
      <c r="C59" s="280" t="s">
        <v>647</v>
      </c>
      <c r="D59" s="297"/>
      <c r="E59" s="298"/>
      <c r="F59" s="299"/>
      <c r="G59" s="297"/>
      <c r="H59" s="298"/>
      <c r="I59" s="299"/>
      <c r="J59" s="294"/>
      <c r="K59" s="295"/>
      <c r="L59" s="296"/>
      <c r="M59" s="294"/>
      <c r="N59" s="295"/>
      <c r="O59" s="296"/>
    </row>
    <row r="60" spans="2:15">
      <c r="B60" s="279"/>
      <c r="C60" s="280" t="s">
        <v>648</v>
      </c>
      <c r="D60" s="297"/>
      <c r="E60" s="298"/>
      <c r="F60" s="299"/>
      <c r="G60" s="297"/>
      <c r="H60" s="298"/>
      <c r="I60" s="299"/>
      <c r="J60" s="294"/>
      <c r="K60" s="295"/>
      <c r="L60" s="296"/>
      <c r="M60" s="294"/>
      <c r="N60" s="295"/>
      <c r="O60" s="296"/>
    </row>
    <row r="61" spans="2:15">
      <c r="B61" s="279"/>
      <c r="C61" s="280" t="s">
        <v>649</v>
      </c>
      <c r="D61" s="297"/>
      <c r="E61" s="298"/>
      <c r="F61" s="299"/>
      <c r="G61" s="297"/>
      <c r="H61" s="298"/>
      <c r="I61" s="299"/>
      <c r="J61" s="294"/>
      <c r="K61" s="295"/>
      <c r="L61" s="296"/>
      <c r="M61" s="294"/>
      <c r="N61" s="295"/>
      <c r="O61" s="296"/>
    </row>
    <row r="62" spans="2:15">
      <c r="B62" s="279"/>
      <c r="C62" s="280" t="s">
        <v>650</v>
      </c>
      <c r="D62" s="297"/>
      <c r="E62" s="298"/>
      <c r="F62" s="299"/>
      <c r="G62" s="297"/>
      <c r="H62" s="298"/>
      <c r="I62" s="299"/>
      <c r="J62" s="294"/>
      <c r="K62" s="295"/>
      <c r="L62" s="296"/>
      <c r="M62" s="294"/>
      <c r="N62" s="295"/>
      <c r="O62" s="296"/>
    </row>
    <row r="63" spans="2:15">
      <c r="B63" s="279"/>
      <c r="C63" s="280" t="s">
        <v>651</v>
      </c>
      <c r="D63" s="297"/>
      <c r="E63" s="298"/>
      <c r="F63" s="299"/>
      <c r="G63" s="297"/>
      <c r="H63" s="298"/>
      <c r="I63" s="299"/>
      <c r="J63" s="294"/>
      <c r="K63" s="295"/>
      <c r="L63" s="296"/>
      <c r="M63" s="294"/>
      <c r="N63" s="295"/>
      <c r="O63" s="296"/>
    </row>
    <row r="64" spans="2:15">
      <c r="B64" s="279"/>
      <c r="C64" s="280" t="s">
        <v>23</v>
      </c>
      <c r="D64" s="297"/>
      <c r="E64" s="298"/>
      <c r="F64" s="299"/>
      <c r="G64" s="297"/>
      <c r="H64" s="298"/>
      <c r="I64" s="299"/>
      <c r="J64" s="294"/>
      <c r="K64" s="295"/>
      <c r="L64" s="296"/>
      <c r="M64" s="294"/>
      <c r="N64" s="295"/>
      <c r="O64" s="296"/>
    </row>
    <row r="65" spans="2:15">
      <c r="B65" s="279"/>
      <c r="C65" s="281" t="s">
        <v>652</v>
      </c>
      <c r="D65" s="297"/>
      <c r="E65" s="298"/>
      <c r="F65" s="299"/>
      <c r="G65" s="297"/>
      <c r="H65" s="298"/>
      <c r="I65" s="299"/>
      <c r="J65" s="294"/>
      <c r="K65" s="295"/>
      <c r="L65" s="296"/>
      <c r="M65" s="294"/>
      <c r="N65" s="295"/>
      <c r="O65" s="296"/>
    </row>
    <row r="66" spans="2:15">
      <c r="B66" s="279"/>
      <c r="C66" s="280" t="s">
        <v>23</v>
      </c>
      <c r="D66" s="297"/>
      <c r="E66" s="298"/>
      <c r="F66" s="299"/>
      <c r="G66" s="297"/>
      <c r="H66" s="298"/>
      <c r="I66" s="299"/>
      <c r="J66" s="294"/>
      <c r="K66" s="295"/>
      <c r="L66" s="296"/>
      <c r="M66" s="294"/>
      <c r="N66" s="295"/>
      <c r="O66" s="296"/>
    </row>
    <row r="67" spans="2:15">
      <c r="B67" s="279"/>
      <c r="C67" s="281" t="s">
        <v>653</v>
      </c>
      <c r="D67" s="297"/>
      <c r="E67" s="298"/>
      <c r="F67" s="299"/>
      <c r="G67" s="297"/>
      <c r="H67" s="298"/>
      <c r="I67" s="299"/>
      <c r="J67" s="294"/>
      <c r="K67" s="295"/>
      <c r="L67" s="296"/>
      <c r="M67" s="294"/>
      <c r="N67" s="295"/>
      <c r="O67" s="296"/>
    </row>
    <row r="68" spans="2:15">
      <c r="B68" s="279"/>
      <c r="C68" s="280" t="s">
        <v>654</v>
      </c>
      <c r="D68" s="297"/>
      <c r="E68" s="298"/>
      <c r="F68" s="299"/>
      <c r="G68" s="297"/>
      <c r="H68" s="298"/>
      <c r="I68" s="299"/>
      <c r="J68" s="294"/>
      <c r="K68" s="295"/>
      <c r="L68" s="296"/>
      <c r="M68" s="294"/>
      <c r="N68" s="295"/>
      <c r="O68" s="296"/>
    </row>
    <row r="69" spans="2:15">
      <c r="B69" s="279"/>
      <c r="C69" s="280" t="s">
        <v>655</v>
      </c>
      <c r="D69" s="297"/>
      <c r="E69" s="298"/>
      <c r="F69" s="299"/>
      <c r="G69" s="297"/>
      <c r="H69" s="298"/>
      <c r="I69" s="299"/>
      <c r="J69" s="294"/>
      <c r="K69" s="295"/>
      <c r="L69" s="296"/>
      <c r="M69" s="294"/>
      <c r="N69" s="295"/>
      <c r="O69" s="296"/>
    </row>
    <row r="70" spans="2:15">
      <c r="B70" s="279"/>
      <c r="C70" s="280" t="s">
        <v>23</v>
      </c>
      <c r="D70" s="297"/>
      <c r="E70" s="298"/>
      <c r="F70" s="299"/>
      <c r="G70" s="297"/>
      <c r="H70" s="298"/>
      <c r="I70" s="299"/>
      <c r="J70" s="294"/>
      <c r="K70" s="295"/>
      <c r="L70" s="296"/>
      <c r="M70" s="294"/>
      <c r="N70" s="295"/>
      <c r="O70" s="296"/>
    </row>
    <row r="71" spans="2:15">
      <c r="B71" s="279"/>
      <c r="C71" s="281" t="s">
        <v>608</v>
      </c>
      <c r="D71" s="297"/>
      <c r="E71" s="298"/>
      <c r="F71" s="299"/>
      <c r="G71" s="297"/>
      <c r="H71" s="298"/>
      <c r="I71" s="299"/>
      <c r="J71" s="294"/>
      <c r="K71" s="295"/>
      <c r="L71" s="296"/>
      <c r="M71" s="294"/>
      <c r="N71" s="295"/>
      <c r="O71" s="296"/>
    </row>
    <row r="72" spans="2:15" ht="13.5" thickBot="1">
      <c r="B72" s="283"/>
      <c r="C72" s="284" t="s">
        <v>23</v>
      </c>
      <c r="D72" s="305"/>
      <c r="E72" s="306"/>
      <c r="F72" s="307"/>
      <c r="G72" s="305"/>
      <c r="H72" s="306"/>
      <c r="I72" s="307"/>
      <c r="J72" s="302"/>
      <c r="K72" s="303"/>
      <c r="L72" s="304"/>
      <c r="M72" s="302"/>
      <c r="N72" s="303"/>
      <c r="O72" s="304"/>
    </row>
    <row r="73" spans="2:15" ht="13.5" thickBot="1">
      <c r="B73" s="310" t="s">
        <v>416</v>
      </c>
      <c r="C73" s="274"/>
      <c r="D73" s="126"/>
      <c r="E73" s="276"/>
      <c r="F73" s="275">
        <f>F75+F77+F79+F81+F83</f>
        <v>0</v>
      </c>
      <c r="G73" s="126"/>
      <c r="H73" s="276"/>
      <c r="I73" s="275">
        <f>I75+I77+I79+I81+I83</f>
        <v>0</v>
      </c>
      <c r="J73" s="129"/>
      <c r="K73" s="123"/>
      <c r="L73" s="275">
        <f>L75+L77+L79+L81+L83</f>
        <v>0</v>
      </c>
      <c r="M73" s="129"/>
      <c r="N73" s="123"/>
      <c r="O73" s="275">
        <f>O75+O77+O79+O81+O83</f>
        <v>0</v>
      </c>
    </row>
    <row r="74" spans="2:15">
      <c r="B74" s="279"/>
      <c r="C74" s="311" t="s">
        <v>615</v>
      </c>
      <c r="D74" s="291"/>
      <c r="E74" s="292"/>
      <c r="F74" s="293"/>
      <c r="G74" s="291"/>
      <c r="H74" s="292"/>
      <c r="I74" s="293"/>
      <c r="J74" s="288"/>
      <c r="K74" s="289"/>
      <c r="L74" s="290"/>
      <c r="M74" s="288"/>
      <c r="N74" s="289"/>
      <c r="O74" s="290"/>
    </row>
    <row r="75" spans="2:15">
      <c r="B75" s="279"/>
      <c r="C75" s="280" t="s">
        <v>23</v>
      </c>
      <c r="D75" s="297"/>
      <c r="E75" s="298"/>
      <c r="F75" s="299"/>
      <c r="G75" s="297"/>
      <c r="H75" s="298"/>
      <c r="I75" s="299"/>
      <c r="J75" s="294"/>
      <c r="K75" s="295"/>
      <c r="L75" s="296"/>
      <c r="M75" s="294"/>
      <c r="N75" s="295"/>
      <c r="O75" s="296"/>
    </row>
    <row r="76" spans="2:15">
      <c r="B76" s="279"/>
      <c r="C76" s="312" t="s">
        <v>656</v>
      </c>
      <c r="D76" s="297"/>
      <c r="E76" s="298"/>
      <c r="F76" s="299"/>
      <c r="G76" s="297"/>
      <c r="H76" s="298"/>
      <c r="I76" s="299"/>
      <c r="J76" s="294"/>
      <c r="K76" s="295"/>
      <c r="L76" s="296"/>
      <c r="M76" s="294"/>
      <c r="N76" s="295"/>
      <c r="O76" s="296"/>
    </row>
    <row r="77" spans="2:15">
      <c r="B77" s="279"/>
      <c r="C77" s="280" t="s">
        <v>23</v>
      </c>
      <c r="D77" s="297"/>
      <c r="E77" s="298"/>
      <c r="F77" s="299"/>
      <c r="G77" s="297"/>
      <c r="H77" s="298"/>
      <c r="I77" s="299"/>
      <c r="J77" s="294"/>
      <c r="K77" s="295"/>
      <c r="L77" s="296"/>
      <c r="M77" s="294"/>
      <c r="N77" s="295"/>
      <c r="O77" s="296"/>
    </row>
    <row r="78" spans="2:15">
      <c r="B78" s="279"/>
      <c r="C78" s="312" t="s">
        <v>657</v>
      </c>
      <c r="D78" s="297"/>
      <c r="E78" s="298"/>
      <c r="F78" s="299"/>
      <c r="G78" s="297"/>
      <c r="H78" s="298"/>
      <c r="I78" s="299"/>
      <c r="J78" s="294"/>
      <c r="K78" s="295"/>
      <c r="L78" s="296"/>
      <c r="M78" s="294"/>
      <c r="N78" s="295"/>
      <c r="O78" s="296"/>
    </row>
    <row r="79" spans="2:15">
      <c r="B79" s="279"/>
      <c r="C79" s="280" t="s">
        <v>23</v>
      </c>
      <c r="D79" s="297"/>
      <c r="E79" s="298"/>
      <c r="F79" s="299"/>
      <c r="G79" s="297"/>
      <c r="H79" s="298"/>
      <c r="I79" s="299"/>
      <c r="J79" s="294"/>
      <c r="K79" s="295"/>
      <c r="L79" s="296"/>
      <c r="M79" s="294"/>
      <c r="N79" s="295"/>
      <c r="O79" s="296"/>
    </row>
    <row r="80" spans="2:15">
      <c r="B80" s="279"/>
      <c r="C80" s="312" t="s">
        <v>658</v>
      </c>
      <c r="D80" s="297"/>
      <c r="E80" s="298"/>
      <c r="F80" s="299"/>
      <c r="G80" s="297"/>
      <c r="H80" s="298"/>
      <c r="I80" s="299"/>
      <c r="J80" s="294"/>
      <c r="K80" s="295"/>
      <c r="L80" s="296"/>
      <c r="M80" s="294"/>
      <c r="N80" s="295"/>
      <c r="O80" s="296"/>
    </row>
    <row r="81" spans="2:15">
      <c r="B81" s="279"/>
      <c r="C81" s="280" t="s">
        <v>23</v>
      </c>
      <c r="D81" s="297"/>
      <c r="E81" s="298"/>
      <c r="F81" s="299"/>
      <c r="G81" s="297"/>
      <c r="H81" s="298"/>
      <c r="I81" s="299"/>
      <c r="J81" s="294"/>
      <c r="K81" s="295"/>
      <c r="L81" s="296"/>
      <c r="M81" s="294"/>
      <c r="N81" s="295"/>
      <c r="O81" s="296"/>
    </row>
    <row r="82" spans="2:15">
      <c r="B82" s="279"/>
      <c r="C82" s="312" t="s">
        <v>659</v>
      </c>
      <c r="D82" s="297"/>
      <c r="E82" s="298"/>
      <c r="F82" s="299"/>
      <c r="G82" s="297"/>
      <c r="H82" s="298"/>
      <c r="I82" s="299"/>
      <c r="J82" s="294"/>
      <c r="K82" s="295"/>
      <c r="L82" s="296"/>
      <c r="M82" s="294"/>
      <c r="N82" s="295"/>
      <c r="O82" s="296"/>
    </row>
    <row r="83" spans="2:15" ht="13.5" thickBot="1">
      <c r="B83" s="283"/>
      <c r="C83" s="284" t="s">
        <v>23</v>
      </c>
      <c r="D83" s="305"/>
      <c r="E83" s="306"/>
      <c r="F83" s="307"/>
      <c r="G83" s="305"/>
      <c r="H83" s="306"/>
      <c r="I83" s="307"/>
      <c r="J83" s="302"/>
      <c r="K83" s="303"/>
      <c r="L83" s="304"/>
      <c r="M83" s="302"/>
      <c r="N83" s="303"/>
      <c r="O83" s="304"/>
    </row>
    <row r="84" spans="2:15" ht="13.5" thickBot="1">
      <c r="B84" s="313" t="s">
        <v>417</v>
      </c>
      <c r="C84" s="274"/>
      <c r="D84" s="126"/>
      <c r="E84" s="276"/>
      <c r="F84" s="275">
        <f>F86+F88+F90+F92+F94+F96</f>
        <v>0</v>
      </c>
      <c r="G84" s="126"/>
      <c r="H84" s="276"/>
      <c r="I84" s="275">
        <f>I86+I88+I90+I92+I94+I96</f>
        <v>0</v>
      </c>
      <c r="J84" s="129"/>
      <c r="K84" s="123"/>
      <c r="L84" s="275">
        <f>L86+L88+L90+L92+L94+L96</f>
        <v>0</v>
      </c>
      <c r="M84" s="129"/>
      <c r="N84" s="123"/>
      <c r="O84" s="275">
        <f>O86+O88+O90+O92+O94+O96</f>
        <v>0</v>
      </c>
    </row>
    <row r="85" spans="2:15">
      <c r="B85" s="279"/>
      <c r="C85" s="314" t="s">
        <v>1029</v>
      </c>
      <c r="D85" s="291"/>
      <c r="E85" s="292"/>
      <c r="F85" s="293"/>
      <c r="G85" s="291"/>
      <c r="H85" s="292"/>
      <c r="I85" s="293"/>
      <c r="J85" s="288"/>
      <c r="K85" s="289"/>
      <c r="L85" s="290"/>
      <c r="M85" s="288"/>
      <c r="N85" s="289"/>
      <c r="O85" s="290"/>
    </row>
    <row r="86" spans="2:15">
      <c r="B86" s="279"/>
      <c r="C86" s="280" t="s">
        <v>23</v>
      </c>
      <c r="D86" s="297"/>
      <c r="E86" s="298"/>
      <c r="F86" s="299"/>
      <c r="G86" s="297"/>
      <c r="H86" s="298"/>
      <c r="I86" s="299"/>
      <c r="J86" s="294"/>
      <c r="K86" s="295"/>
      <c r="L86" s="296"/>
      <c r="M86" s="294"/>
      <c r="N86" s="295"/>
      <c r="O86" s="296"/>
    </row>
    <row r="87" spans="2:15">
      <c r="B87" s="279"/>
      <c r="C87" s="316" t="s">
        <v>1030</v>
      </c>
      <c r="D87" s="297"/>
      <c r="E87" s="298"/>
      <c r="F87" s="299"/>
      <c r="G87" s="297"/>
      <c r="H87" s="298"/>
      <c r="I87" s="299"/>
      <c r="J87" s="294"/>
      <c r="K87" s="295"/>
      <c r="L87" s="296"/>
      <c r="M87" s="294"/>
      <c r="N87" s="295"/>
      <c r="O87" s="296"/>
    </row>
    <row r="88" spans="2:15">
      <c r="B88" s="279"/>
      <c r="C88" s="280" t="s">
        <v>23</v>
      </c>
      <c r="D88" s="297"/>
      <c r="E88" s="298"/>
      <c r="F88" s="299"/>
      <c r="G88" s="297"/>
      <c r="H88" s="298"/>
      <c r="I88" s="299"/>
      <c r="J88" s="294"/>
      <c r="K88" s="295"/>
      <c r="L88" s="296"/>
      <c r="M88" s="294"/>
      <c r="N88" s="295"/>
      <c r="O88" s="296"/>
    </row>
    <row r="89" spans="2:15">
      <c r="B89" s="279"/>
      <c r="C89" s="316" t="s">
        <v>418</v>
      </c>
      <c r="D89" s="297"/>
      <c r="E89" s="298"/>
      <c r="F89" s="299"/>
      <c r="G89" s="297"/>
      <c r="H89" s="298"/>
      <c r="I89" s="299"/>
      <c r="J89" s="294"/>
      <c r="K89" s="295"/>
      <c r="L89" s="296"/>
      <c r="M89" s="294"/>
      <c r="N89" s="295"/>
      <c r="O89" s="296"/>
    </row>
    <row r="90" spans="2:15">
      <c r="B90" s="279"/>
      <c r="C90" s="280" t="s">
        <v>23</v>
      </c>
      <c r="D90" s="297"/>
      <c r="E90" s="298"/>
      <c r="F90" s="299"/>
      <c r="G90" s="297"/>
      <c r="H90" s="298"/>
      <c r="I90" s="299"/>
      <c r="J90" s="294"/>
      <c r="K90" s="295"/>
      <c r="L90" s="296"/>
      <c r="M90" s="294"/>
      <c r="N90" s="295"/>
      <c r="O90" s="296"/>
    </row>
    <row r="91" spans="2:15">
      <c r="B91" s="279"/>
      <c r="C91" s="316" t="s">
        <v>419</v>
      </c>
      <c r="D91" s="297"/>
      <c r="E91" s="298"/>
      <c r="F91" s="299"/>
      <c r="G91" s="297"/>
      <c r="H91" s="298"/>
      <c r="I91" s="299"/>
      <c r="J91" s="294"/>
      <c r="K91" s="295"/>
      <c r="L91" s="296"/>
      <c r="M91" s="294"/>
      <c r="N91" s="295"/>
      <c r="O91" s="296"/>
    </row>
    <row r="92" spans="2:15">
      <c r="B92" s="279"/>
      <c r="C92" s="280" t="s">
        <v>23</v>
      </c>
      <c r="D92" s="297"/>
      <c r="E92" s="298"/>
      <c r="F92" s="299"/>
      <c r="G92" s="297"/>
      <c r="H92" s="298"/>
      <c r="I92" s="299"/>
      <c r="J92" s="294"/>
      <c r="K92" s="295"/>
      <c r="L92" s="296"/>
      <c r="M92" s="294"/>
      <c r="N92" s="295"/>
      <c r="O92" s="296"/>
    </row>
    <row r="93" spans="2:15">
      <c r="B93" s="279"/>
      <c r="C93" s="316" t="s">
        <v>420</v>
      </c>
      <c r="D93" s="297"/>
      <c r="E93" s="298"/>
      <c r="F93" s="299"/>
      <c r="G93" s="297"/>
      <c r="H93" s="298"/>
      <c r="I93" s="299"/>
      <c r="J93" s="294"/>
      <c r="K93" s="295"/>
      <c r="L93" s="296"/>
      <c r="M93" s="294"/>
      <c r="N93" s="295"/>
      <c r="O93" s="296"/>
    </row>
    <row r="94" spans="2:15">
      <c r="B94" s="279"/>
      <c r="C94" s="280" t="s">
        <v>23</v>
      </c>
      <c r="D94" s="297"/>
      <c r="E94" s="298"/>
      <c r="F94" s="299"/>
      <c r="G94" s="297"/>
      <c r="H94" s="298"/>
      <c r="I94" s="299"/>
      <c r="J94" s="294"/>
      <c r="K94" s="295"/>
      <c r="L94" s="296"/>
      <c r="M94" s="294"/>
      <c r="N94" s="295"/>
      <c r="O94" s="296"/>
    </row>
    <row r="95" spans="2:15">
      <c r="B95" s="279"/>
      <c r="C95" s="281" t="s">
        <v>642</v>
      </c>
      <c r="D95" s="297"/>
      <c r="E95" s="298"/>
      <c r="F95" s="299"/>
      <c r="G95" s="297"/>
      <c r="H95" s="298"/>
      <c r="I95" s="299"/>
      <c r="J95" s="294"/>
      <c r="K95" s="295"/>
      <c r="L95" s="296"/>
      <c r="M95" s="294"/>
      <c r="N95" s="295"/>
      <c r="O95" s="296"/>
    </row>
    <row r="96" spans="2:15" ht="13.5" thickBot="1">
      <c r="B96" s="283"/>
      <c r="C96" s="284" t="s">
        <v>23</v>
      </c>
      <c r="D96" s="305"/>
      <c r="E96" s="306"/>
      <c r="F96" s="307"/>
      <c r="G96" s="305"/>
      <c r="H96" s="306"/>
      <c r="I96" s="307"/>
      <c r="J96" s="302"/>
      <c r="K96" s="303"/>
      <c r="L96" s="304"/>
      <c r="M96" s="302"/>
      <c r="N96" s="303"/>
      <c r="O96" s="304"/>
    </row>
    <row r="97" spans="2:15" ht="13.5" thickBot="1">
      <c r="B97" s="308" t="s">
        <v>668</v>
      </c>
      <c r="C97" s="274"/>
      <c r="D97" s="126"/>
      <c r="E97" s="276"/>
      <c r="F97" s="275">
        <f>F99+F104+F106+F112+F114+F116+F118+F120+F122+F124+F126</f>
        <v>0</v>
      </c>
      <c r="G97" s="126"/>
      <c r="H97" s="276"/>
      <c r="I97" s="275">
        <f>I99+I104+I106+I112+I114+I116+I118+I120+I122+I124+I126</f>
        <v>0</v>
      </c>
      <c r="J97" s="129"/>
      <c r="K97" s="123"/>
      <c r="L97" s="275">
        <f>L99+L104+L106+L112+L114+L116+L118+L120+L122+L124+L126</f>
        <v>0</v>
      </c>
      <c r="M97" s="129"/>
      <c r="N97" s="123"/>
      <c r="O97" s="275">
        <f>O99+O104+O106+O112+O114+O116+O118+O120+O122+O124+O126</f>
        <v>0</v>
      </c>
    </row>
    <row r="98" spans="2:15">
      <c r="B98" s="279"/>
      <c r="C98" s="314" t="s">
        <v>421</v>
      </c>
      <c r="D98" s="291"/>
      <c r="E98" s="292"/>
      <c r="F98" s="293"/>
      <c r="G98" s="291"/>
      <c r="H98" s="292"/>
      <c r="I98" s="293"/>
      <c r="J98" s="288"/>
      <c r="K98" s="289"/>
      <c r="L98" s="290"/>
      <c r="M98" s="288"/>
      <c r="N98" s="289"/>
      <c r="O98" s="290"/>
    </row>
    <row r="99" spans="2:15">
      <c r="B99" s="279"/>
      <c r="C99" s="280" t="s">
        <v>23</v>
      </c>
      <c r="D99" s="297"/>
      <c r="E99" s="298"/>
      <c r="F99" s="299"/>
      <c r="G99" s="297"/>
      <c r="H99" s="298"/>
      <c r="I99" s="299"/>
      <c r="J99" s="294"/>
      <c r="K99" s="295"/>
      <c r="L99" s="296"/>
      <c r="M99" s="294"/>
      <c r="N99" s="295"/>
      <c r="O99" s="296"/>
    </row>
    <row r="100" spans="2:15">
      <c r="B100" s="279"/>
      <c r="C100" s="281" t="s">
        <v>666</v>
      </c>
      <c r="D100" s="297"/>
      <c r="E100" s="298"/>
      <c r="F100" s="299"/>
      <c r="G100" s="297"/>
      <c r="H100" s="298"/>
      <c r="I100" s="299"/>
      <c r="J100" s="294"/>
      <c r="K100" s="295"/>
      <c r="L100" s="296"/>
      <c r="M100" s="294"/>
      <c r="N100" s="295"/>
      <c r="O100" s="296"/>
    </row>
    <row r="101" spans="2:15">
      <c r="B101" s="279"/>
      <c r="C101" s="315" t="s">
        <v>616</v>
      </c>
      <c r="D101" s="297"/>
      <c r="E101" s="298"/>
      <c r="F101" s="299"/>
      <c r="G101" s="297"/>
      <c r="H101" s="298"/>
      <c r="I101" s="299"/>
      <c r="J101" s="294"/>
      <c r="K101" s="295"/>
      <c r="L101" s="296"/>
      <c r="M101" s="294"/>
      <c r="N101" s="295"/>
      <c r="O101" s="296"/>
    </row>
    <row r="102" spans="2:15">
      <c r="B102" s="279"/>
      <c r="C102" s="315" t="s">
        <v>617</v>
      </c>
      <c r="D102" s="297"/>
      <c r="E102" s="298"/>
      <c r="F102" s="299"/>
      <c r="G102" s="297"/>
      <c r="H102" s="298"/>
      <c r="I102" s="299"/>
      <c r="J102" s="294"/>
      <c r="K102" s="295"/>
      <c r="L102" s="296"/>
      <c r="M102" s="294"/>
      <c r="N102" s="295"/>
      <c r="O102" s="296"/>
    </row>
    <row r="103" spans="2:15">
      <c r="B103" s="279"/>
      <c r="C103" s="315" t="s">
        <v>618</v>
      </c>
      <c r="D103" s="297"/>
      <c r="E103" s="298"/>
      <c r="F103" s="299"/>
      <c r="G103" s="297"/>
      <c r="H103" s="298"/>
      <c r="I103" s="299"/>
      <c r="J103" s="294"/>
      <c r="K103" s="295"/>
      <c r="L103" s="296"/>
      <c r="M103" s="294"/>
      <c r="N103" s="295"/>
      <c r="O103" s="296"/>
    </row>
    <row r="104" spans="2:15">
      <c r="B104" s="279"/>
      <c r="C104" s="280" t="s">
        <v>23</v>
      </c>
      <c r="D104" s="297"/>
      <c r="E104" s="298"/>
      <c r="F104" s="299"/>
      <c r="G104" s="297"/>
      <c r="H104" s="298"/>
      <c r="I104" s="299"/>
      <c r="J104" s="294"/>
      <c r="K104" s="295"/>
      <c r="L104" s="296"/>
      <c r="M104" s="294"/>
      <c r="N104" s="295"/>
      <c r="O104" s="296"/>
    </row>
    <row r="105" spans="2:15" ht="24">
      <c r="B105" s="279"/>
      <c r="C105" s="281" t="s">
        <v>670</v>
      </c>
      <c r="D105" s="297"/>
      <c r="E105" s="298"/>
      <c r="F105" s="299"/>
      <c r="G105" s="297"/>
      <c r="H105" s="298"/>
      <c r="I105" s="299"/>
      <c r="J105" s="294"/>
      <c r="K105" s="295"/>
      <c r="L105" s="296"/>
      <c r="M105" s="294"/>
      <c r="N105" s="295"/>
      <c r="O105" s="296"/>
    </row>
    <row r="106" spans="2:15">
      <c r="B106" s="279"/>
      <c r="C106" s="280" t="s">
        <v>23</v>
      </c>
      <c r="D106" s="297"/>
      <c r="E106" s="298"/>
      <c r="F106" s="299"/>
      <c r="G106" s="297"/>
      <c r="H106" s="298"/>
      <c r="I106" s="299"/>
      <c r="J106" s="294"/>
      <c r="K106" s="295"/>
      <c r="L106" s="296"/>
      <c r="M106" s="294"/>
      <c r="N106" s="295"/>
      <c r="O106" s="296"/>
    </row>
    <row r="107" spans="2:15">
      <c r="B107" s="279"/>
      <c r="C107" s="316" t="s">
        <v>422</v>
      </c>
      <c r="D107" s="297"/>
      <c r="E107" s="298"/>
      <c r="F107" s="299"/>
      <c r="G107" s="297"/>
      <c r="H107" s="298"/>
      <c r="I107" s="299"/>
      <c r="J107" s="294"/>
      <c r="K107" s="295"/>
      <c r="L107" s="296"/>
      <c r="M107" s="294"/>
      <c r="N107" s="295"/>
      <c r="O107" s="296"/>
    </row>
    <row r="108" spans="2:15">
      <c r="B108" s="279"/>
      <c r="C108" s="315" t="s">
        <v>619</v>
      </c>
      <c r="D108" s="297"/>
      <c r="E108" s="298"/>
      <c r="F108" s="299"/>
      <c r="G108" s="297"/>
      <c r="H108" s="298"/>
      <c r="I108" s="299"/>
      <c r="J108" s="294"/>
      <c r="K108" s="295"/>
      <c r="L108" s="296"/>
      <c r="M108" s="294"/>
      <c r="N108" s="295"/>
      <c r="O108" s="296"/>
    </row>
    <row r="109" spans="2:15">
      <c r="B109" s="279"/>
      <c r="C109" s="315" t="s">
        <v>620</v>
      </c>
      <c r="D109" s="297"/>
      <c r="E109" s="298"/>
      <c r="F109" s="299"/>
      <c r="G109" s="297"/>
      <c r="H109" s="298"/>
      <c r="I109" s="299"/>
      <c r="J109" s="294"/>
      <c r="K109" s="295"/>
      <c r="L109" s="296"/>
      <c r="M109" s="294"/>
      <c r="N109" s="295"/>
      <c r="O109" s="296"/>
    </row>
    <row r="110" spans="2:15">
      <c r="B110" s="279"/>
      <c r="C110" s="315" t="s">
        <v>621</v>
      </c>
      <c r="D110" s="297"/>
      <c r="E110" s="298"/>
      <c r="F110" s="299"/>
      <c r="G110" s="297"/>
      <c r="H110" s="298"/>
      <c r="I110" s="299"/>
      <c r="J110" s="294"/>
      <c r="K110" s="295"/>
      <c r="L110" s="296"/>
      <c r="M110" s="294"/>
      <c r="N110" s="295"/>
      <c r="O110" s="296"/>
    </row>
    <row r="111" spans="2:15">
      <c r="B111" s="279"/>
      <c r="C111" s="315" t="s">
        <v>622</v>
      </c>
      <c r="D111" s="297"/>
      <c r="E111" s="298"/>
      <c r="F111" s="299"/>
      <c r="G111" s="297"/>
      <c r="H111" s="298"/>
      <c r="I111" s="299"/>
      <c r="J111" s="294"/>
      <c r="K111" s="295"/>
      <c r="L111" s="296"/>
      <c r="M111" s="294"/>
      <c r="N111" s="295"/>
      <c r="O111" s="296"/>
    </row>
    <row r="112" spans="2:15">
      <c r="B112" s="279"/>
      <c r="C112" s="280" t="s">
        <v>23</v>
      </c>
      <c r="D112" s="297"/>
      <c r="E112" s="298"/>
      <c r="F112" s="299"/>
      <c r="G112" s="297"/>
      <c r="H112" s="298"/>
      <c r="I112" s="299"/>
      <c r="J112" s="294"/>
      <c r="K112" s="295"/>
      <c r="L112" s="296"/>
      <c r="M112" s="294"/>
      <c r="N112" s="295"/>
      <c r="O112" s="296"/>
    </row>
    <row r="113" spans="2:15">
      <c r="B113" s="279"/>
      <c r="C113" s="317" t="s">
        <v>609</v>
      </c>
      <c r="D113" s="297"/>
      <c r="E113" s="298"/>
      <c r="F113" s="299"/>
      <c r="G113" s="297"/>
      <c r="H113" s="298"/>
      <c r="I113" s="299"/>
      <c r="J113" s="294"/>
      <c r="K113" s="295"/>
      <c r="L113" s="296"/>
      <c r="M113" s="294"/>
      <c r="N113" s="295"/>
      <c r="O113" s="296"/>
    </row>
    <row r="114" spans="2:15">
      <c r="B114" s="279"/>
      <c r="C114" s="280" t="s">
        <v>23</v>
      </c>
      <c r="D114" s="297"/>
      <c r="E114" s="298"/>
      <c r="F114" s="299"/>
      <c r="G114" s="297"/>
      <c r="H114" s="298"/>
      <c r="I114" s="299"/>
      <c r="J114" s="294"/>
      <c r="K114" s="295"/>
      <c r="L114" s="296"/>
      <c r="M114" s="294"/>
      <c r="N114" s="295"/>
      <c r="O114" s="296"/>
    </row>
    <row r="115" spans="2:15">
      <c r="B115" s="279"/>
      <c r="C115" s="317" t="s">
        <v>423</v>
      </c>
      <c r="D115" s="297"/>
      <c r="E115" s="298"/>
      <c r="F115" s="299"/>
      <c r="G115" s="297"/>
      <c r="H115" s="298"/>
      <c r="I115" s="299"/>
      <c r="J115" s="294"/>
      <c r="K115" s="295"/>
      <c r="L115" s="296"/>
      <c r="M115" s="294"/>
      <c r="N115" s="295"/>
      <c r="O115" s="296"/>
    </row>
    <row r="116" spans="2:15">
      <c r="B116" s="279"/>
      <c r="C116" s="280" t="s">
        <v>23</v>
      </c>
      <c r="D116" s="297"/>
      <c r="E116" s="298"/>
      <c r="F116" s="299"/>
      <c r="G116" s="297"/>
      <c r="H116" s="298"/>
      <c r="I116" s="299"/>
      <c r="J116" s="294"/>
      <c r="K116" s="295"/>
      <c r="L116" s="296"/>
      <c r="M116" s="294"/>
      <c r="N116" s="295"/>
      <c r="O116" s="296"/>
    </row>
    <row r="117" spans="2:15">
      <c r="B117" s="279"/>
      <c r="C117" s="317" t="s">
        <v>424</v>
      </c>
      <c r="D117" s="297"/>
      <c r="E117" s="298"/>
      <c r="F117" s="299"/>
      <c r="G117" s="297"/>
      <c r="H117" s="298"/>
      <c r="I117" s="299"/>
      <c r="J117" s="294"/>
      <c r="K117" s="295"/>
      <c r="L117" s="296"/>
      <c r="M117" s="294"/>
      <c r="N117" s="295"/>
      <c r="O117" s="296"/>
    </row>
    <row r="118" spans="2:15">
      <c r="B118" s="279"/>
      <c r="C118" s="280" t="s">
        <v>23</v>
      </c>
      <c r="D118" s="297"/>
      <c r="E118" s="298"/>
      <c r="F118" s="299"/>
      <c r="G118" s="297"/>
      <c r="H118" s="298"/>
      <c r="I118" s="299"/>
      <c r="J118" s="294"/>
      <c r="K118" s="295"/>
      <c r="L118" s="296"/>
      <c r="M118" s="294"/>
      <c r="N118" s="295"/>
      <c r="O118" s="296"/>
    </row>
    <row r="119" spans="2:15">
      <c r="B119" s="279"/>
      <c r="C119" s="317" t="s">
        <v>425</v>
      </c>
      <c r="D119" s="297"/>
      <c r="E119" s="298"/>
      <c r="F119" s="299"/>
      <c r="G119" s="297"/>
      <c r="H119" s="298"/>
      <c r="I119" s="299"/>
      <c r="J119" s="294"/>
      <c r="K119" s="295"/>
      <c r="L119" s="296"/>
      <c r="M119" s="294"/>
      <c r="N119" s="295"/>
      <c r="O119" s="296"/>
    </row>
    <row r="120" spans="2:15">
      <c r="B120" s="279"/>
      <c r="C120" s="280" t="s">
        <v>23</v>
      </c>
      <c r="D120" s="297"/>
      <c r="E120" s="298"/>
      <c r="F120" s="299"/>
      <c r="G120" s="297"/>
      <c r="H120" s="298"/>
      <c r="I120" s="299"/>
      <c r="J120" s="294"/>
      <c r="K120" s="295"/>
      <c r="L120" s="296"/>
      <c r="M120" s="294"/>
      <c r="N120" s="295"/>
      <c r="O120" s="296"/>
    </row>
    <row r="121" spans="2:15">
      <c r="B121" s="279"/>
      <c r="C121" s="317" t="s">
        <v>426</v>
      </c>
      <c r="D121" s="297"/>
      <c r="E121" s="298"/>
      <c r="F121" s="299"/>
      <c r="G121" s="297"/>
      <c r="H121" s="298"/>
      <c r="I121" s="299"/>
      <c r="J121" s="294"/>
      <c r="K121" s="295"/>
      <c r="L121" s="296"/>
      <c r="M121" s="294"/>
      <c r="N121" s="295"/>
      <c r="O121" s="296"/>
    </row>
    <row r="122" spans="2:15">
      <c r="B122" s="279"/>
      <c r="C122" s="280" t="s">
        <v>23</v>
      </c>
      <c r="D122" s="297"/>
      <c r="E122" s="298"/>
      <c r="F122" s="299"/>
      <c r="G122" s="297"/>
      <c r="H122" s="298"/>
      <c r="I122" s="299"/>
      <c r="J122" s="294"/>
      <c r="K122" s="295"/>
      <c r="L122" s="296"/>
      <c r="M122" s="294"/>
      <c r="N122" s="295"/>
      <c r="O122" s="296"/>
    </row>
    <row r="123" spans="2:15">
      <c r="B123" s="279"/>
      <c r="C123" s="317" t="s">
        <v>665</v>
      </c>
      <c r="D123" s="297"/>
      <c r="E123" s="298"/>
      <c r="F123" s="299"/>
      <c r="G123" s="297"/>
      <c r="H123" s="298"/>
      <c r="I123" s="299"/>
      <c r="J123" s="294"/>
      <c r="K123" s="295"/>
      <c r="L123" s="296"/>
      <c r="M123" s="294"/>
      <c r="N123" s="295"/>
      <c r="O123" s="296"/>
    </row>
    <row r="124" spans="2:15">
      <c r="B124" s="279"/>
      <c r="C124" s="280" t="s">
        <v>23</v>
      </c>
      <c r="D124" s="297"/>
      <c r="E124" s="298"/>
      <c r="F124" s="299"/>
      <c r="G124" s="297"/>
      <c r="H124" s="298"/>
      <c r="I124" s="299"/>
      <c r="J124" s="294"/>
      <c r="K124" s="295"/>
      <c r="L124" s="296"/>
      <c r="M124" s="294"/>
      <c r="N124" s="295"/>
      <c r="O124" s="296"/>
    </row>
    <row r="125" spans="2:15">
      <c r="B125" s="279"/>
      <c r="C125" s="317" t="s">
        <v>623</v>
      </c>
      <c r="D125" s="297"/>
      <c r="E125" s="298"/>
      <c r="F125" s="299"/>
      <c r="G125" s="297"/>
      <c r="H125" s="298"/>
      <c r="I125" s="299"/>
      <c r="J125" s="294"/>
      <c r="K125" s="295"/>
      <c r="L125" s="296"/>
      <c r="M125" s="294"/>
      <c r="N125" s="295"/>
      <c r="O125" s="296"/>
    </row>
    <row r="126" spans="2:15" ht="13.9" customHeight="1" thickBot="1">
      <c r="B126" s="283"/>
      <c r="C126" s="284" t="s">
        <v>23</v>
      </c>
      <c r="D126" s="305"/>
      <c r="E126" s="306"/>
      <c r="F126" s="307"/>
      <c r="G126" s="305"/>
      <c r="H126" s="306"/>
      <c r="I126" s="307"/>
      <c r="J126" s="302"/>
      <c r="K126" s="303"/>
      <c r="L126" s="304"/>
      <c r="M126" s="302"/>
      <c r="N126" s="303"/>
      <c r="O126" s="304"/>
    </row>
    <row r="127" spans="2:15" ht="13.5" thickBot="1">
      <c r="B127" s="318" t="s">
        <v>427</v>
      </c>
      <c r="C127" s="274"/>
      <c r="D127" s="126"/>
      <c r="E127" s="276"/>
      <c r="F127" s="275">
        <f>F129+F131+F133+F135+F137</f>
        <v>0</v>
      </c>
      <c r="G127" s="126"/>
      <c r="H127" s="276"/>
      <c r="I127" s="275">
        <f>I129+I131+I133+I135+I137</f>
        <v>0</v>
      </c>
      <c r="J127" s="129"/>
      <c r="K127" s="123"/>
      <c r="L127" s="275">
        <f>L129+L131+L133+L135+L137</f>
        <v>0</v>
      </c>
      <c r="M127" s="129"/>
      <c r="N127" s="123"/>
      <c r="O127" s="275">
        <f>O129+O131+O133+O135+O137</f>
        <v>0</v>
      </c>
    </row>
    <row r="128" spans="2:15">
      <c r="B128" s="279"/>
      <c r="C128" s="314" t="s">
        <v>610</v>
      </c>
      <c r="D128" s="291"/>
      <c r="E128" s="292"/>
      <c r="F128" s="293"/>
      <c r="G128" s="291"/>
      <c r="H128" s="292"/>
      <c r="I128" s="293"/>
      <c r="J128" s="288"/>
      <c r="K128" s="289"/>
      <c r="L128" s="290"/>
      <c r="M128" s="288"/>
      <c r="N128" s="289"/>
      <c r="O128" s="290"/>
    </row>
    <row r="129" spans="2:15">
      <c r="B129" s="279"/>
      <c r="C129" s="280" t="s">
        <v>23</v>
      </c>
      <c r="D129" s="297"/>
      <c r="E129" s="298"/>
      <c r="F129" s="299"/>
      <c r="G129" s="297"/>
      <c r="H129" s="298"/>
      <c r="I129" s="299"/>
      <c r="J129" s="294"/>
      <c r="K129" s="295"/>
      <c r="L129" s="296"/>
      <c r="M129" s="294"/>
      <c r="N129" s="295"/>
      <c r="O129" s="296"/>
    </row>
    <row r="130" spans="2:15">
      <c r="B130" s="279"/>
      <c r="C130" s="316" t="s">
        <v>611</v>
      </c>
      <c r="D130" s="297"/>
      <c r="E130" s="298"/>
      <c r="F130" s="299"/>
      <c r="G130" s="297"/>
      <c r="H130" s="298"/>
      <c r="I130" s="299"/>
      <c r="J130" s="294"/>
      <c r="K130" s="295"/>
      <c r="L130" s="296"/>
      <c r="M130" s="294"/>
      <c r="N130" s="295"/>
      <c r="O130" s="296"/>
    </row>
    <row r="131" spans="2:15">
      <c r="B131" s="279"/>
      <c r="C131" s="280" t="s">
        <v>23</v>
      </c>
      <c r="D131" s="297"/>
      <c r="E131" s="298"/>
      <c r="F131" s="299"/>
      <c r="G131" s="297"/>
      <c r="H131" s="298"/>
      <c r="I131" s="299"/>
      <c r="J131" s="294"/>
      <c r="K131" s="295"/>
      <c r="L131" s="296"/>
      <c r="M131" s="294"/>
      <c r="N131" s="295"/>
      <c r="O131" s="296"/>
    </row>
    <row r="132" spans="2:15">
      <c r="B132" s="279"/>
      <c r="C132" s="316" t="s">
        <v>612</v>
      </c>
      <c r="D132" s="297"/>
      <c r="E132" s="298"/>
      <c r="F132" s="299"/>
      <c r="G132" s="297"/>
      <c r="H132" s="298"/>
      <c r="I132" s="299"/>
      <c r="J132" s="294"/>
      <c r="K132" s="295"/>
      <c r="L132" s="296"/>
      <c r="M132" s="294"/>
      <c r="N132" s="295"/>
      <c r="O132" s="296"/>
    </row>
    <row r="133" spans="2:15">
      <c r="B133" s="279"/>
      <c r="C133" s="280" t="s">
        <v>23</v>
      </c>
      <c r="D133" s="297"/>
      <c r="E133" s="298"/>
      <c r="F133" s="299"/>
      <c r="G133" s="297"/>
      <c r="H133" s="298"/>
      <c r="I133" s="299"/>
      <c r="J133" s="294"/>
      <c r="K133" s="295"/>
      <c r="L133" s="296"/>
      <c r="M133" s="294"/>
      <c r="N133" s="295"/>
      <c r="O133" s="296"/>
    </row>
    <row r="134" spans="2:15">
      <c r="B134" s="279"/>
      <c r="C134" s="316" t="s">
        <v>613</v>
      </c>
      <c r="D134" s="297"/>
      <c r="E134" s="298"/>
      <c r="F134" s="299"/>
      <c r="G134" s="297"/>
      <c r="H134" s="298"/>
      <c r="I134" s="299"/>
      <c r="J134" s="294"/>
      <c r="K134" s="295"/>
      <c r="L134" s="296"/>
      <c r="M134" s="294"/>
      <c r="N134" s="295"/>
      <c r="O134" s="296"/>
    </row>
    <row r="135" spans="2:15">
      <c r="B135" s="279"/>
      <c r="C135" s="280" t="s">
        <v>23</v>
      </c>
      <c r="D135" s="297"/>
      <c r="E135" s="298"/>
      <c r="F135" s="299"/>
      <c r="G135" s="297"/>
      <c r="H135" s="298"/>
      <c r="I135" s="299"/>
      <c r="J135" s="294"/>
      <c r="K135" s="295"/>
      <c r="L135" s="296"/>
      <c r="M135" s="294"/>
      <c r="N135" s="295"/>
      <c r="O135" s="296"/>
    </row>
    <row r="136" spans="2:15">
      <c r="B136" s="279"/>
      <c r="C136" s="316" t="s">
        <v>624</v>
      </c>
      <c r="D136" s="297"/>
      <c r="E136" s="298"/>
      <c r="F136" s="299"/>
      <c r="G136" s="297"/>
      <c r="H136" s="298"/>
      <c r="I136" s="299"/>
      <c r="J136" s="294"/>
      <c r="K136" s="295"/>
      <c r="L136" s="296"/>
      <c r="M136" s="294"/>
      <c r="N136" s="295"/>
      <c r="O136" s="296"/>
    </row>
    <row r="137" spans="2:15" ht="13.5" thickBot="1">
      <c r="B137" s="283"/>
      <c r="C137" s="284" t="s">
        <v>23</v>
      </c>
      <c r="D137" s="305"/>
      <c r="E137" s="306"/>
      <c r="F137" s="307"/>
      <c r="G137" s="305"/>
      <c r="H137" s="306"/>
      <c r="I137" s="307"/>
      <c r="J137" s="302"/>
      <c r="K137" s="303"/>
      <c r="L137" s="304"/>
      <c r="M137" s="302"/>
      <c r="N137" s="303"/>
      <c r="O137" s="304"/>
    </row>
    <row r="138" spans="2:15" ht="13.5" thickBot="1">
      <c r="B138" s="318" t="s">
        <v>428</v>
      </c>
      <c r="C138" s="274"/>
      <c r="D138" s="126"/>
      <c r="E138" s="276"/>
      <c r="F138" s="275">
        <f>F140+F142</f>
        <v>0</v>
      </c>
      <c r="G138" s="126"/>
      <c r="H138" s="276"/>
      <c r="I138" s="275">
        <f>I140+I142</f>
        <v>0</v>
      </c>
      <c r="J138" s="129"/>
      <c r="K138" s="123"/>
      <c r="L138" s="275">
        <f>L140+L142</f>
        <v>0</v>
      </c>
      <c r="M138" s="129"/>
      <c r="N138" s="123"/>
      <c r="O138" s="275">
        <f>O140+O142</f>
        <v>0</v>
      </c>
    </row>
    <row r="139" spans="2:15">
      <c r="B139" s="279"/>
      <c r="C139" s="314" t="s">
        <v>614</v>
      </c>
      <c r="D139" s="291"/>
      <c r="E139" s="292"/>
      <c r="F139" s="293"/>
      <c r="G139" s="291"/>
      <c r="H139" s="292"/>
      <c r="I139" s="293"/>
      <c r="J139" s="288"/>
      <c r="K139" s="289"/>
      <c r="L139" s="290"/>
      <c r="M139" s="288"/>
      <c r="N139" s="289"/>
      <c r="O139" s="290"/>
    </row>
    <row r="140" spans="2:15">
      <c r="B140" s="279"/>
      <c r="C140" s="280" t="s">
        <v>23</v>
      </c>
      <c r="D140" s="297"/>
      <c r="E140" s="298"/>
      <c r="F140" s="299"/>
      <c r="G140" s="297"/>
      <c r="H140" s="298"/>
      <c r="I140" s="299"/>
      <c r="J140" s="294"/>
      <c r="K140" s="295"/>
      <c r="L140" s="296"/>
      <c r="M140" s="294"/>
      <c r="N140" s="295"/>
      <c r="O140" s="296"/>
    </row>
    <row r="141" spans="2:15">
      <c r="B141" s="279"/>
      <c r="C141" s="316" t="s">
        <v>429</v>
      </c>
      <c r="D141" s="297"/>
      <c r="E141" s="298"/>
      <c r="F141" s="299"/>
      <c r="G141" s="297"/>
      <c r="H141" s="298"/>
      <c r="I141" s="299"/>
      <c r="J141" s="294"/>
      <c r="K141" s="295"/>
      <c r="L141" s="296"/>
      <c r="M141" s="294"/>
      <c r="N141" s="295"/>
      <c r="O141" s="296"/>
    </row>
    <row r="142" spans="2:15" ht="13.5" thickBot="1">
      <c r="B142" s="283"/>
      <c r="C142" s="284" t="s">
        <v>23</v>
      </c>
      <c r="D142" s="305"/>
      <c r="E142" s="306"/>
      <c r="F142" s="307"/>
      <c r="G142" s="305"/>
      <c r="H142" s="306"/>
      <c r="I142" s="307"/>
      <c r="J142" s="302"/>
      <c r="K142" s="303"/>
      <c r="L142" s="304"/>
      <c r="M142" s="302"/>
      <c r="N142" s="303"/>
      <c r="O142" s="304"/>
    </row>
    <row r="143" spans="2:15" ht="13.5" thickBot="1">
      <c r="B143" s="318" t="s">
        <v>430</v>
      </c>
      <c r="C143" s="274"/>
      <c r="D143" s="126"/>
      <c r="E143" s="276"/>
      <c r="F143" s="275">
        <f>F145+F147+F149+F153+F155+F157</f>
        <v>0</v>
      </c>
      <c r="G143" s="126"/>
      <c r="H143" s="276"/>
      <c r="I143" s="275">
        <f>I145+I147+I149+I153+I155+I157</f>
        <v>0</v>
      </c>
      <c r="J143" s="129"/>
      <c r="K143" s="123"/>
      <c r="L143" s="275">
        <f>L145+L147+L149+L153+L155+L157</f>
        <v>0</v>
      </c>
      <c r="M143" s="129"/>
      <c r="N143" s="123"/>
      <c r="O143" s="275">
        <f>O145+O147+O149+O153+O155+O157</f>
        <v>0</v>
      </c>
    </row>
    <row r="144" spans="2:15">
      <c r="B144" s="279"/>
      <c r="C144" s="314" t="s">
        <v>431</v>
      </c>
      <c r="D144" s="291"/>
      <c r="E144" s="292"/>
      <c r="F144" s="293"/>
      <c r="G144" s="291"/>
      <c r="H144" s="292"/>
      <c r="I144" s="293"/>
      <c r="J144" s="288"/>
      <c r="K144" s="289"/>
      <c r="L144" s="290"/>
      <c r="M144" s="288"/>
      <c r="N144" s="289"/>
      <c r="O144" s="290"/>
    </row>
    <row r="145" spans="2:15">
      <c r="B145" s="279"/>
      <c r="C145" s="280" t="s">
        <v>23</v>
      </c>
      <c r="D145" s="297"/>
      <c r="E145" s="298"/>
      <c r="F145" s="299"/>
      <c r="G145" s="297"/>
      <c r="H145" s="298"/>
      <c r="I145" s="299"/>
      <c r="J145" s="294"/>
      <c r="K145" s="295"/>
      <c r="L145" s="296"/>
      <c r="M145" s="294"/>
      <c r="N145" s="295"/>
      <c r="O145" s="296"/>
    </row>
    <row r="146" spans="2:15">
      <c r="B146" s="279"/>
      <c r="C146" s="316" t="s">
        <v>432</v>
      </c>
      <c r="D146" s="297"/>
      <c r="E146" s="298"/>
      <c r="F146" s="299"/>
      <c r="G146" s="297"/>
      <c r="H146" s="298"/>
      <c r="I146" s="299"/>
      <c r="J146" s="294"/>
      <c r="K146" s="295"/>
      <c r="L146" s="296"/>
      <c r="M146" s="294"/>
      <c r="N146" s="295"/>
      <c r="O146" s="296"/>
    </row>
    <row r="147" spans="2:15">
      <c r="B147" s="279"/>
      <c r="C147" s="280" t="s">
        <v>23</v>
      </c>
      <c r="D147" s="297"/>
      <c r="E147" s="298"/>
      <c r="F147" s="299"/>
      <c r="G147" s="297"/>
      <c r="H147" s="298"/>
      <c r="I147" s="299"/>
      <c r="J147" s="294"/>
      <c r="K147" s="295"/>
      <c r="L147" s="296"/>
      <c r="M147" s="294"/>
      <c r="N147" s="295"/>
      <c r="O147" s="296"/>
    </row>
    <row r="148" spans="2:15">
      <c r="B148" s="279"/>
      <c r="C148" s="316" t="s">
        <v>433</v>
      </c>
      <c r="D148" s="297"/>
      <c r="E148" s="298"/>
      <c r="F148" s="299"/>
      <c r="G148" s="297"/>
      <c r="H148" s="298"/>
      <c r="I148" s="299"/>
      <c r="J148" s="294"/>
      <c r="K148" s="295"/>
      <c r="L148" s="296"/>
      <c r="M148" s="294"/>
      <c r="N148" s="295"/>
      <c r="O148" s="296"/>
    </row>
    <row r="149" spans="2:15">
      <c r="B149" s="279"/>
      <c r="C149" s="280" t="s">
        <v>23</v>
      </c>
      <c r="D149" s="297"/>
      <c r="E149" s="298"/>
      <c r="F149" s="299"/>
      <c r="G149" s="297"/>
      <c r="H149" s="298"/>
      <c r="I149" s="299"/>
      <c r="J149" s="294"/>
      <c r="K149" s="295"/>
      <c r="L149" s="296"/>
      <c r="M149" s="294"/>
      <c r="N149" s="295"/>
      <c r="O149" s="296"/>
    </row>
    <row r="150" spans="2:15">
      <c r="B150" s="279"/>
      <c r="C150" s="316" t="s">
        <v>434</v>
      </c>
      <c r="D150" s="297"/>
      <c r="E150" s="298"/>
      <c r="F150" s="299"/>
      <c r="G150" s="297"/>
      <c r="H150" s="298"/>
      <c r="I150" s="299"/>
      <c r="J150" s="294"/>
      <c r="K150" s="295"/>
      <c r="L150" s="296"/>
      <c r="M150" s="294"/>
      <c r="N150" s="295"/>
      <c r="O150" s="296"/>
    </row>
    <row r="151" spans="2:15" ht="24">
      <c r="B151" s="279"/>
      <c r="C151" s="315" t="s">
        <v>693</v>
      </c>
      <c r="D151" s="297"/>
      <c r="E151" s="298"/>
      <c r="F151" s="299"/>
      <c r="G151" s="297"/>
      <c r="H151" s="298"/>
      <c r="I151" s="299"/>
      <c r="J151" s="294"/>
      <c r="K151" s="295"/>
      <c r="L151" s="296"/>
      <c r="M151" s="294"/>
      <c r="N151" s="295"/>
      <c r="O151" s="296"/>
    </row>
    <row r="152" spans="2:15" ht="24">
      <c r="B152" s="279"/>
      <c r="C152" s="315" t="s">
        <v>694</v>
      </c>
      <c r="D152" s="297"/>
      <c r="E152" s="298"/>
      <c r="F152" s="299"/>
      <c r="G152" s="297"/>
      <c r="H152" s="298"/>
      <c r="I152" s="299"/>
      <c r="J152" s="294"/>
      <c r="K152" s="295"/>
      <c r="L152" s="296"/>
      <c r="M152" s="294"/>
      <c r="N152" s="295"/>
      <c r="O152" s="296"/>
    </row>
    <row r="153" spans="2:15">
      <c r="B153" s="279"/>
      <c r="C153" s="280" t="s">
        <v>23</v>
      </c>
      <c r="D153" s="297"/>
      <c r="E153" s="298"/>
      <c r="F153" s="299"/>
      <c r="G153" s="297"/>
      <c r="H153" s="298"/>
      <c r="I153" s="299"/>
      <c r="J153" s="294"/>
      <c r="K153" s="295"/>
      <c r="L153" s="296"/>
      <c r="M153" s="294"/>
      <c r="N153" s="295"/>
      <c r="O153" s="296"/>
    </row>
    <row r="154" spans="2:15">
      <c r="B154" s="279"/>
      <c r="C154" s="316" t="s">
        <v>625</v>
      </c>
      <c r="D154" s="297"/>
      <c r="E154" s="298"/>
      <c r="F154" s="299"/>
      <c r="G154" s="297"/>
      <c r="H154" s="298"/>
      <c r="I154" s="299"/>
      <c r="J154" s="294"/>
      <c r="K154" s="295"/>
      <c r="L154" s="296"/>
      <c r="M154" s="294"/>
      <c r="N154" s="295"/>
      <c r="O154" s="296"/>
    </row>
    <row r="155" spans="2:15">
      <c r="B155" s="279"/>
      <c r="C155" s="280" t="s">
        <v>23</v>
      </c>
      <c r="D155" s="297"/>
      <c r="E155" s="298"/>
      <c r="F155" s="299"/>
      <c r="G155" s="297"/>
      <c r="H155" s="298"/>
      <c r="I155" s="299"/>
      <c r="J155" s="294"/>
      <c r="K155" s="295"/>
      <c r="L155" s="296"/>
      <c r="M155" s="294"/>
      <c r="N155" s="295"/>
      <c r="O155" s="296"/>
    </row>
    <row r="156" spans="2:15">
      <c r="B156" s="279"/>
      <c r="C156" s="316" t="s">
        <v>626</v>
      </c>
      <c r="D156" s="297"/>
      <c r="E156" s="298"/>
      <c r="F156" s="299"/>
      <c r="G156" s="297"/>
      <c r="H156" s="298"/>
      <c r="I156" s="299"/>
      <c r="J156" s="294"/>
      <c r="K156" s="295"/>
      <c r="L156" s="296"/>
      <c r="M156" s="294"/>
      <c r="N156" s="295"/>
      <c r="O156" s="296"/>
    </row>
    <row r="157" spans="2:15" ht="13.5" thickBot="1">
      <c r="B157" s="283"/>
      <c r="C157" s="284" t="s">
        <v>23</v>
      </c>
      <c r="D157" s="305"/>
      <c r="E157" s="306"/>
      <c r="F157" s="307"/>
      <c r="G157" s="305"/>
      <c r="H157" s="306"/>
      <c r="I157" s="307"/>
      <c r="J157" s="302"/>
      <c r="K157" s="303"/>
      <c r="L157" s="304"/>
      <c r="M157" s="302"/>
      <c r="N157" s="303"/>
      <c r="O157" s="304"/>
    </row>
    <row r="158" spans="2:15" ht="7.9" customHeight="1"/>
  </sheetData>
  <sheetProtection password="D6CB" sheet="1" objects="1" scenarios="1" formatCells="0" formatColumns="0" formatRows="0" insertColumns="0" insertRows="0" deleteColumns="0" deleteRows="0" selectLockedCells="1"/>
  <mergeCells count="6">
    <mergeCell ref="M4:O4"/>
    <mergeCell ref="D4:F4"/>
    <mergeCell ref="G4:I4"/>
    <mergeCell ref="J4:L4"/>
    <mergeCell ref="B4:B5"/>
    <mergeCell ref="C4:C5"/>
  </mergeCells>
  <pageMargins left="0.39370078740157483" right="0.39370078740157483" top="0.39370078740157483" bottom="0.39370078740157483" header="0" footer="0"/>
  <pageSetup paperSize="9" scale="48" orientation="landscape" r:id="rId1"/>
  <rowBreaks count="1" manualBreakCount="1">
    <brk id="72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/>
  <dimension ref="A1:G40"/>
  <sheetViews>
    <sheetView showGridLines="0" view="pageBreakPreview" topLeftCell="A9" zoomScale="80" zoomScaleNormal="60" zoomScaleSheetLayoutView="80" workbookViewId="0">
      <selection activeCell="N32" sqref="N32:N33"/>
    </sheetView>
  </sheetViews>
  <sheetFormatPr defaultColWidth="9.140625" defaultRowHeight="14.25"/>
  <cols>
    <col min="1" max="1" width="1.7109375" style="324" customWidth="1"/>
    <col min="2" max="2" width="20.28515625" style="324" customWidth="1"/>
    <col min="3" max="3" width="17.140625" style="324" customWidth="1"/>
    <col min="4" max="4" width="19.42578125" style="324" customWidth="1"/>
    <col min="5" max="5" width="19" style="324" customWidth="1"/>
    <col min="6" max="6" width="18.28515625" style="324" customWidth="1"/>
    <col min="7" max="7" width="25.42578125" style="324" customWidth="1"/>
    <col min="8" max="8" width="1.7109375" style="324" customWidth="1"/>
    <col min="9" max="16384" width="9.140625" style="324"/>
  </cols>
  <sheetData>
    <row r="1" spans="1:7" ht="7.9" customHeight="1">
      <c r="A1" s="719"/>
      <c r="B1" s="719"/>
      <c r="C1" s="719"/>
      <c r="D1" s="719"/>
      <c r="E1" s="719"/>
      <c r="F1" s="719"/>
      <c r="G1" s="719"/>
    </row>
    <row r="2" spans="1:7" ht="15.75">
      <c r="A2" s="719"/>
      <c r="B2" s="638" t="s">
        <v>1031</v>
      </c>
      <c r="C2" s="720"/>
      <c r="D2" s="719"/>
      <c r="E2" s="719"/>
      <c r="F2" s="719"/>
      <c r="G2" s="719"/>
    </row>
    <row r="3" spans="1:7" ht="7.9" customHeight="1">
      <c r="A3" s="719"/>
      <c r="B3" s="721"/>
      <c r="C3" s="721"/>
      <c r="D3" s="721"/>
      <c r="E3" s="721"/>
      <c r="F3" s="721"/>
      <c r="G3" s="721"/>
    </row>
    <row r="4" spans="1:7" ht="7.9" customHeight="1" thickBot="1">
      <c r="A4" s="719"/>
      <c r="B4" s="722"/>
      <c r="C4" s="723"/>
      <c r="D4" s="724"/>
      <c r="E4" s="724"/>
      <c r="F4" s="723"/>
      <c r="G4" s="724"/>
    </row>
    <row r="5" spans="1:7" ht="15" thickBot="1">
      <c r="A5" s="719"/>
      <c r="B5" s="1238">
        <v>2013</v>
      </c>
      <c r="C5" s="1239"/>
      <c r="D5" s="1239"/>
      <c r="E5" s="1239"/>
      <c r="F5" s="1239"/>
      <c r="G5" s="1240"/>
    </row>
    <row r="6" spans="1:7" ht="26.25" thickBot="1">
      <c r="A6" s="719"/>
      <c r="B6" s="725" t="s">
        <v>702</v>
      </c>
      <c r="C6" s="726" t="s">
        <v>460</v>
      </c>
      <c r="D6" s="726" t="s">
        <v>701</v>
      </c>
      <c r="E6" s="727" t="s">
        <v>706</v>
      </c>
      <c r="F6" s="726" t="s">
        <v>462</v>
      </c>
      <c r="G6" s="728" t="s">
        <v>707</v>
      </c>
    </row>
    <row r="7" spans="1:7">
      <c r="B7" s="320"/>
      <c r="C7" s="321"/>
      <c r="D7" s="322"/>
      <c r="E7" s="322"/>
      <c r="F7" s="207"/>
      <c r="G7" s="323"/>
    </row>
    <row r="8" spans="1:7">
      <c r="B8" s="325"/>
      <c r="C8" s="326"/>
      <c r="D8" s="327"/>
      <c r="E8" s="327"/>
      <c r="F8" s="202"/>
      <c r="G8" s="328"/>
    </row>
    <row r="9" spans="1:7">
      <c r="B9" s="325"/>
      <c r="C9" s="326"/>
      <c r="D9" s="327"/>
      <c r="E9" s="327"/>
      <c r="F9" s="202"/>
      <c r="G9" s="328"/>
    </row>
    <row r="10" spans="1:7">
      <c r="B10" s="325"/>
      <c r="C10" s="326"/>
      <c r="D10" s="327"/>
      <c r="E10" s="327"/>
      <c r="F10" s="202"/>
      <c r="G10" s="328"/>
    </row>
    <row r="11" spans="1:7" ht="15" thickBot="1">
      <c r="B11" s="329"/>
      <c r="C11" s="330"/>
      <c r="D11" s="331"/>
      <c r="E11" s="331"/>
      <c r="F11" s="204"/>
      <c r="G11" s="332"/>
    </row>
    <row r="12" spans="1:7" ht="15" thickBot="1">
      <c r="B12" s="338"/>
      <c r="C12" s="338"/>
      <c r="D12" s="335"/>
      <c r="E12" s="335"/>
      <c r="F12" s="336" t="s">
        <v>16</v>
      </c>
      <c r="G12" s="337">
        <f>SUM(G7:G11)</f>
        <v>0</v>
      </c>
    </row>
    <row r="13" spans="1:7" s="339" customFormat="1" ht="7.9" customHeight="1" thickBot="1">
      <c r="B13" s="338"/>
      <c r="C13" s="338"/>
      <c r="D13" s="335"/>
      <c r="E13" s="335"/>
      <c r="F13" s="334"/>
      <c r="G13" s="335"/>
    </row>
    <row r="14" spans="1:7" ht="15" thickBot="1">
      <c r="B14" s="1238">
        <v>2014</v>
      </c>
      <c r="C14" s="1239"/>
      <c r="D14" s="1239"/>
      <c r="E14" s="1239"/>
      <c r="F14" s="1239"/>
      <c r="G14" s="1240"/>
    </row>
    <row r="15" spans="1:7" ht="26.25" thickBot="1">
      <c r="B15" s="725" t="s">
        <v>702</v>
      </c>
      <c r="C15" s="726" t="s">
        <v>460</v>
      </c>
      <c r="D15" s="726" t="s">
        <v>701</v>
      </c>
      <c r="E15" s="727" t="s">
        <v>706</v>
      </c>
      <c r="F15" s="726" t="s">
        <v>462</v>
      </c>
      <c r="G15" s="728" t="s">
        <v>707</v>
      </c>
    </row>
    <row r="16" spans="1:7">
      <c r="B16" s="320"/>
      <c r="C16" s="321"/>
      <c r="D16" s="322"/>
      <c r="E16" s="322"/>
      <c r="F16" s="207"/>
      <c r="G16" s="323"/>
    </row>
    <row r="17" spans="2:7">
      <c r="B17" s="325"/>
      <c r="C17" s="326"/>
      <c r="D17" s="327"/>
      <c r="E17" s="327"/>
      <c r="F17" s="202"/>
      <c r="G17" s="328"/>
    </row>
    <row r="18" spans="2:7">
      <c r="B18" s="325"/>
      <c r="C18" s="326"/>
      <c r="D18" s="327"/>
      <c r="E18" s="327"/>
      <c r="F18" s="202"/>
      <c r="G18" s="328"/>
    </row>
    <row r="19" spans="2:7">
      <c r="B19" s="325"/>
      <c r="C19" s="326"/>
      <c r="D19" s="327"/>
      <c r="E19" s="327"/>
      <c r="F19" s="202"/>
      <c r="G19" s="328"/>
    </row>
    <row r="20" spans="2:7" ht="15" thickBot="1">
      <c r="B20" s="329"/>
      <c r="C20" s="330"/>
      <c r="D20" s="331"/>
      <c r="E20" s="331"/>
      <c r="F20" s="204"/>
      <c r="G20" s="332"/>
    </row>
    <row r="21" spans="2:7" ht="15" thickBot="1">
      <c r="B21" s="338"/>
      <c r="C21" s="338"/>
      <c r="D21" s="335"/>
      <c r="E21" s="335"/>
      <c r="F21" s="336" t="s">
        <v>16</v>
      </c>
      <c r="G21" s="337">
        <f>SUM(G16:G20)</f>
        <v>0</v>
      </c>
    </row>
    <row r="22" spans="2:7" s="339" customFormat="1" ht="7.9" customHeight="1" thickBot="1">
      <c r="B22" s="338"/>
      <c r="C22" s="338"/>
      <c r="D22" s="335"/>
      <c r="E22" s="335"/>
      <c r="F22" s="334"/>
      <c r="G22" s="335"/>
    </row>
    <row r="23" spans="2:7" ht="16.5" customHeight="1" thickBot="1">
      <c r="B23" s="1238">
        <v>2015</v>
      </c>
      <c r="C23" s="1239"/>
      <c r="D23" s="1239"/>
      <c r="E23" s="1239"/>
      <c r="F23" s="1239"/>
      <c r="G23" s="1240"/>
    </row>
    <row r="24" spans="2:7" ht="26.25" thickBot="1">
      <c r="B24" s="725" t="s">
        <v>702</v>
      </c>
      <c r="C24" s="726" t="s">
        <v>460</v>
      </c>
      <c r="D24" s="726" t="s">
        <v>701</v>
      </c>
      <c r="E24" s="727" t="s">
        <v>706</v>
      </c>
      <c r="F24" s="726" t="s">
        <v>462</v>
      </c>
      <c r="G24" s="728" t="s">
        <v>707</v>
      </c>
    </row>
    <row r="25" spans="2:7">
      <c r="B25" s="320"/>
      <c r="C25" s="321"/>
      <c r="D25" s="322"/>
      <c r="E25" s="322"/>
      <c r="F25" s="207"/>
      <c r="G25" s="323"/>
    </row>
    <row r="26" spans="2:7">
      <c r="B26" s="325"/>
      <c r="C26" s="326"/>
      <c r="D26" s="327"/>
      <c r="E26" s="327"/>
      <c r="F26" s="202"/>
      <c r="G26" s="328"/>
    </row>
    <row r="27" spans="2:7">
      <c r="B27" s="325"/>
      <c r="C27" s="326"/>
      <c r="D27" s="327"/>
      <c r="E27" s="327"/>
      <c r="F27" s="202"/>
      <c r="G27" s="328"/>
    </row>
    <row r="28" spans="2:7">
      <c r="B28" s="325"/>
      <c r="C28" s="326"/>
      <c r="D28" s="327"/>
      <c r="E28" s="327"/>
      <c r="F28" s="202"/>
      <c r="G28" s="328"/>
    </row>
    <row r="29" spans="2:7" ht="15" thickBot="1">
      <c r="B29" s="329"/>
      <c r="C29" s="330"/>
      <c r="D29" s="331"/>
      <c r="E29" s="331"/>
      <c r="F29" s="204"/>
      <c r="G29" s="332"/>
    </row>
    <row r="30" spans="2:7" ht="15" thickBot="1">
      <c r="B30" s="340"/>
      <c r="C30" s="340"/>
      <c r="D30" s="333"/>
      <c r="E30" s="333"/>
      <c r="F30" s="336" t="s">
        <v>16</v>
      </c>
      <c r="G30" s="337">
        <f>SUM(G25:G29)</f>
        <v>0</v>
      </c>
    </row>
    <row r="31" spans="2:7" ht="7.9" customHeight="1" thickBot="1">
      <c r="B31" s="341"/>
      <c r="C31" s="341"/>
    </row>
    <row r="32" spans="2:7" ht="16.5" customHeight="1" thickBot="1">
      <c r="B32" s="1238">
        <v>2016</v>
      </c>
      <c r="C32" s="1239"/>
      <c r="D32" s="1239"/>
      <c r="E32" s="1239"/>
      <c r="F32" s="1239"/>
      <c r="G32" s="1240"/>
    </row>
    <row r="33" spans="2:7" ht="26.25" thickBot="1">
      <c r="B33" s="725" t="s">
        <v>702</v>
      </c>
      <c r="C33" s="726" t="s">
        <v>460</v>
      </c>
      <c r="D33" s="726" t="s">
        <v>701</v>
      </c>
      <c r="E33" s="727" t="s">
        <v>706</v>
      </c>
      <c r="F33" s="726" t="s">
        <v>462</v>
      </c>
      <c r="G33" s="728" t="s">
        <v>707</v>
      </c>
    </row>
    <row r="34" spans="2:7">
      <c r="B34" s="320"/>
      <c r="C34" s="321"/>
      <c r="D34" s="322"/>
      <c r="E34" s="322"/>
      <c r="F34" s="207"/>
      <c r="G34" s="323"/>
    </row>
    <row r="35" spans="2:7">
      <c r="B35" s="325"/>
      <c r="C35" s="326"/>
      <c r="D35" s="327"/>
      <c r="E35" s="327"/>
      <c r="F35" s="202"/>
      <c r="G35" s="328"/>
    </row>
    <row r="36" spans="2:7">
      <c r="B36" s="325"/>
      <c r="C36" s="326"/>
      <c r="D36" s="327"/>
      <c r="E36" s="327"/>
      <c r="F36" s="202"/>
      <c r="G36" s="328"/>
    </row>
    <row r="37" spans="2:7">
      <c r="B37" s="325"/>
      <c r="C37" s="326"/>
      <c r="D37" s="327"/>
      <c r="E37" s="327"/>
      <c r="F37" s="202"/>
      <c r="G37" s="328"/>
    </row>
    <row r="38" spans="2:7" ht="15" thickBot="1">
      <c r="B38" s="329"/>
      <c r="C38" s="330"/>
      <c r="D38" s="331"/>
      <c r="E38" s="331"/>
      <c r="F38" s="204"/>
      <c r="G38" s="332"/>
    </row>
    <row r="39" spans="2:7" ht="15" thickBot="1">
      <c r="B39" s="340"/>
      <c r="C39" s="340"/>
      <c r="D39" s="333"/>
      <c r="E39" s="333"/>
      <c r="F39" s="336" t="s">
        <v>16</v>
      </c>
      <c r="G39" s="337">
        <f>SUM(G34:G38)</f>
        <v>0</v>
      </c>
    </row>
    <row r="40" spans="2:7" ht="7.9" customHeight="1"/>
  </sheetData>
  <sheetProtection password="D6CB" sheet="1" objects="1" scenarios="1" formatCells="0" formatColumns="0" formatRows="0" insertColumns="0" insertRows="0" deleteColumns="0" deleteRows="0" selectLockedCells="1"/>
  <mergeCells count="4">
    <mergeCell ref="B5:G5"/>
    <mergeCell ref="B14:G14"/>
    <mergeCell ref="B23:G23"/>
    <mergeCell ref="B32:G32"/>
  </mergeCells>
  <pageMargins left="0.39370078740157483" right="0.39370078740157483" top="0.39370078740157483" bottom="0.39370078740157483" header="0" footer="0"/>
  <pageSetup paperSize="9" scale="72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/>
  <dimension ref="A1:N40"/>
  <sheetViews>
    <sheetView showGridLines="0" view="pageBreakPreview" topLeftCell="A9" zoomScale="80" zoomScaleNormal="60" zoomScaleSheetLayoutView="80" workbookViewId="0">
      <selection activeCell="J32" sqref="J32"/>
    </sheetView>
  </sheetViews>
  <sheetFormatPr defaultColWidth="9.140625" defaultRowHeight="14.25"/>
  <cols>
    <col min="1" max="1" width="1.7109375" style="324" customWidth="1"/>
    <col min="2" max="2" width="20.28515625" style="324" customWidth="1"/>
    <col min="3" max="3" width="17.140625" style="324" customWidth="1"/>
    <col min="4" max="4" width="19.42578125" style="324" customWidth="1"/>
    <col min="5" max="5" width="19.140625" style="324" customWidth="1"/>
    <col min="6" max="7" width="19" style="324" customWidth="1"/>
    <col min="8" max="8" width="23.28515625" style="324" customWidth="1"/>
    <col min="9" max="9" width="28.5703125" style="324" customWidth="1"/>
    <col min="10" max="10" width="1.7109375" style="324" customWidth="1"/>
    <col min="11" max="12" width="20" style="324" customWidth="1"/>
    <col min="13" max="16384" width="9.140625" style="324"/>
  </cols>
  <sheetData>
    <row r="1" spans="1:14" ht="7.9" customHeight="1">
      <c r="A1" s="719"/>
      <c r="B1" s="719"/>
      <c r="C1" s="719"/>
      <c r="D1" s="719"/>
      <c r="E1" s="719"/>
      <c r="F1" s="719"/>
      <c r="G1" s="719"/>
      <c r="H1" s="719"/>
      <c r="I1" s="719"/>
    </row>
    <row r="2" spans="1:14" ht="15.75">
      <c r="A2" s="719"/>
      <c r="B2" s="638" t="s">
        <v>705</v>
      </c>
      <c r="C2" s="720"/>
      <c r="D2" s="719"/>
      <c r="E2" s="719"/>
      <c r="F2" s="719"/>
      <c r="G2" s="719"/>
      <c r="H2" s="719"/>
      <c r="I2" s="719"/>
    </row>
    <row r="3" spans="1:14" ht="7.9" customHeight="1">
      <c r="A3" s="719"/>
      <c r="B3" s="719"/>
      <c r="C3" s="719"/>
      <c r="D3" s="719"/>
      <c r="E3" s="719"/>
      <c r="F3" s="719"/>
      <c r="G3" s="719"/>
      <c r="H3" s="719"/>
      <c r="I3" s="719"/>
    </row>
    <row r="4" spans="1:14" ht="7.9" customHeight="1" thickBot="1">
      <c r="A4" s="719"/>
      <c r="B4" s="722"/>
      <c r="C4" s="723"/>
      <c r="D4" s="724"/>
      <c r="E4" s="724"/>
      <c r="F4" s="724"/>
      <c r="G4" s="724"/>
      <c r="H4" s="723"/>
      <c r="I4" s="724"/>
    </row>
    <row r="5" spans="1:14" ht="15" thickBot="1">
      <c r="A5" s="719"/>
      <c r="B5" s="1238">
        <v>2013</v>
      </c>
      <c r="C5" s="1239"/>
      <c r="D5" s="1239"/>
      <c r="E5" s="1239"/>
      <c r="F5" s="1239"/>
      <c r="G5" s="1239"/>
      <c r="H5" s="1239"/>
      <c r="I5" s="1240"/>
    </row>
    <row r="6" spans="1:14" ht="26.25" thickBot="1">
      <c r="A6" s="719"/>
      <c r="B6" s="725" t="s">
        <v>464</v>
      </c>
      <c r="C6" s="726" t="s">
        <v>465</v>
      </c>
      <c r="D6" s="726" t="s">
        <v>701</v>
      </c>
      <c r="E6" s="726" t="s">
        <v>708</v>
      </c>
      <c r="F6" s="727" t="s">
        <v>706</v>
      </c>
      <c r="G6" s="726" t="s">
        <v>462</v>
      </c>
      <c r="H6" s="727" t="s">
        <v>710</v>
      </c>
      <c r="I6" s="728" t="s">
        <v>707</v>
      </c>
    </row>
    <row r="7" spans="1:14">
      <c r="B7" s="320"/>
      <c r="C7" s="321"/>
      <c r="D7" s="322"/>
      <c r="E7" s="322"/>
      <c r="F7" s="322"/>
      <c r="G7" s="322"/>
      <c r="H7" s="207"/>
      <c r="I7" s="323"/>
    </row>
    <row r="8" spans="1:14">
      <c r="B8" s="325"/>
      <c r="C8" s="326"/>
      <c r="D8" s="327"/>
      <c r="E8" s="327"/>
      <c r="F8" s="327"/>
      <c r="G8" s="327"/>
      <c r="H8" s="202"/>
      <c r="I8" s="328"/>
    </row>
    <row r="9" spans="1:14">
      <c r="B9" s="325"/>
      <c r="C9" s="326"/>
      <c r="D9" s="327"/>
      <c r="E9" s="327"/>
      <c r="F9" s="327"/>
      <c r="G9" s="327"/>
      <c r="H9" s="202"/>
      <c r="I9" s="328"/>
    </row>
    <row r="10" spans="1:14">
      <c r="B10" s="325"/>
      <c r="C10" s="326"/>
      <c r="D10" s="327"/>
      <c r="E10" s="327"/>
      <c r="F10" s="327"/>
      <c r="G10" s="327"/>
      <c r="H10" s="202"/>
      <c r="I10" s="328"/>
    </row>
    <row r="11" spans="1:14" ht="15" thickBot="1">
      <c r="B11" s="329"/>
      <c r="C11" s="330"/>
      <c r="D11" s="331"/>
      <c r="E11" s="331"/>
      <c r="F11" s="331"/>
      <c r="G11" s="331"/>
      <c r="H11" s="204"/>
      <c r="I11" s="332"/>
    </row>
    <row r="12" spans="1:14" s="339" customFormat="1" ht="15" thickBot="1">
      <c r="B12" s="338"/>
      <c r="C12" s="338"/>
      <c r="D12" s="335"/>
      <c r="E12" s="335"/>
      <c r="F12" s="335"/>
      <c r="G12" s="336" t="s">
        <v>16</v>
      </c>
      <c r="H12" s="337">
        <f>SUM(H7:H11)</f>
        <v>0</v>
      </c>
      <c r="I12" s="337">
        <f>SUM(I7:I11)</f>
        <v>0</v>
      </c>
      <c r="N12" s="324"/>
    </row>
    <row r="13" spans="1:14" s="339" customFormat="1" ht="7.9" customHeight="1" thickBot="1">
      <c r="B13" s="338"/>
      <c r="C13" s="338"/>
      <c r="D13" s="335"/>
      <c r="E13" s="335"/>
      <c r="F13" s="335"/>
      <c r="G13" s="335"/>
      <c r="H13" s="334"/>
      <c r="I13" s="335"/>
    </row>
    <row r="14" spans="1:14" ht="15" thickBot="1">
      <c r="B14" s="1238">
        <v>2014</v>
      </c>
      <c r="C14" s="1239"/>
      <c r="D14" s="1239"/>
      <c r="E14" s="1239"/>
      <c r="F14" s="1239"/>
      <c r="G14" s="1239"/>
      <c r="H14" s="1239"/>
      <c r="I14" s="1240"/>
    </row>
    <row r="15" spans="1:14" ht="26.25" thickBot="1">
      <c r="B15" s="725" t="s">
        <v>464</v>
      </c>
      <c r="C15" s="726" t="s">
        <v>465</v>
      </c>
      <c r="D15" s="726" t="s">
        <v>701</v>
      </c>
      <c r="E15" s="726" t="s">
        <v>708</v>
      </c>
      <c r="F15" s="727" t="s">
        <v>706</v>
      </c>
      <c r="G15" s="726" t="s">
        <v>462</v>
      </c>
      <c r="H15" s="727" t="s">
        <v>710</v>
      </c>
      <c r="I15" s="728" t="s">
        <v>707</v>
      </c>
    </row>
    <row r="16" spans="1:14">
      <c r="B16" s="320"/>
      <c r="C16" s="321"/>
      <c r="D16" s="322"/>
      <c r="E16" s="322"/>
      <c r="F16" s="322"/>
      <c r="G16" s="322"/>
      <c r="H16" s="207"/>
      <c r="I16" s="323"/>
    </row>
    <row r="17" spans="2:9">
      <c r="B17" s="325"/>
      <c r="C17" s="326"/>
      <c r="D17" s="327"/>
      <c r="E17" s="327"/>
      <c r="F17" s="327"/>
      <c r="G17" s="327"/>
      <c r="H17" s="202"/>
      <c r="I17" s="328"/>
    </row>
    <row r="18" spans="2:9">
      <c r="B18" s="325"/>
      <c r="C18" s="326"/>
      <c r="D18" s="327"/>
      <c r="E18" s="327"/>
      <c r="F18" s="327"/>
      <c r="G18" s="327"/>
      <c r="H18" s="202"/>
      <c r="I18" s="328"/>
    </row>
    <row r="19" spans="2:9">
      <c r="B19" s="325"/>
      <c r="C19" s="326"/>
      <c r="D19" s="327"/>
      <c r="E19" s="327"/>
      <c r="F19" s="327"/>
      <c r="G19" s="327"/>
      <c r="H19" s="202"/>
      <c r="I19" s="328"/>
    </row>
    <row r="20" spans="2:9" ht="15" thickBot="1">
      <c r="B20" s="329"/>
      <c r="C20" s="330"/>
      <c r="D20" s="331"/>
      <c r="E20" s="331"/>
      <c r="F20" s="331"/>
      <c r="G20" s="331"/>
      <c r="H20" s="204"/>
      <c r="I20" s="332"/>
    </row>
    <row r="21" spans="2:9" s="339" customFormat="1" ht="15" thickBot="1">
      <c r="B21" s="338"/>
      <c r="C21" s="338"/>
      <c r="D21" s="335"/>
      <c r="E21" s="335"/>
      <c r="F21" s="335"/>
      <c r="G21" s="336" t="s">
        <v>16</v>
      </c>
      <c r="H21" s="337">
        <f>SUM(H16:H20)</f>
        <v>0</v>
      </c>
      <c r="I21" s="337">
        <f>SUM(I16:I20)</f>
        <v>0</v>
      </c>
    </row>
    <row r="22" spans="2:9" s="339" customFormat="1" ht="7.9" customHeight="1" thickBot="1">
      <c r="B22" s="338"/>
      <c r="C22" s="338"/>
      <c r="D22" s="335"/>
      <c r="E22" s="335"/>
      <c r="F22" s="335"/>
      <c r="G22" s="335"/>
      <c r="H22" s="334"/>
      <c r="I22" s="335"/>
    </row>
    <row r="23" spans="2:9" ht="15" thickBot="1">
      <c r="B23" s="1238">
        <v>2015</v>
      </c>
      <c r="C23" s="1239"/>
      <c r="D23" s="1239"/>
      <c r="E23" s="1239"/>
      <c r="F23" s="1239"/>
      <c r="G23" s="1239"/>
      <c r="H23" s="1239"/>
      <c r="I23" s="1240"/>
    </row>
    <row r="24" spans="2:9" ht="26.25" thickBot="1">
      <c r="B24" s="725" t="s">
        <v>464</v>
      </c>
      <c r="C24" s="726" t="s">
        <v>465</v>
      </c>
      <c r="D24" s="726" t="s">
        <v>701</v>
      </c>
      <c r="E24" s="726" t="s">
        <v>708</v>
      </c>
      <c r="F24" s="727" t="s">
        <v>706</v>
      </c>
      <c r="G24" s="726" t="s">
        <v>462</v>
      </c>
      <c r="H24" s="727" t="s">
        <v>710</v>
      </c>
      <c r="I24" s="728" t="s">
        <v>707</v>
      </c>
    </row>
    <row r="25" spans="2:9">
      <c r="B25" s="320"/>
      <c r="C25" s="321"/>
      <c r="D25" s="322"/>
      <c r="E25" s="322"/>
      <c r="F25" s="322"/>
      <c r="G25" s="322"/>
      <c r="H25" s="207"/>
      <c r="I25" s="323"/>
    </row>
    <row r="26" spans="2:9">
      <c r="B26" s="325"/>
      <c r="C26" s="326"/>
      <c r="D26" s="327"/>
      <c r="E26" s="327"/>
      <c r="F26" s="327"/>
      <c r="G26" s="327"/>
      <c r="H26" s="202"/>
      <c r="I26" s="328"/>
    </row>
    <row r="27" spans="2:9">
      <c r="B27" s="325"/>
      <c r="C27" s="326"/>
      <c r="D27" s="327"/>
      <c r="E27" s="327"/>
      <c r="F27" s="327"/>
      <c r="G27" s="327"/>
      <c r="H27" s="202"/>
      <c r="I27" s="328"/>
    </row>
    <row r="28" spans="2:9">
      <c r="B28" s="325"/>
      <c r="C28" s="326"/>
      <c r="D28" s="327"/>
      <c r="E28" s="327"/>
      <c r="F28" s="327"/>
      <c r="G28" s="327"/>
      <c r="H28" s="202"/>
      <c r="I28" s="328"/>
    </row>
    <row r="29" spans="2:9" ht="15" thickBot="1">
      <c r="B29" s="329"/>
      <c r="C29" s="330"/>
      <c r="D29" s="331"/>
      <c r="E29" s="331"/>
      <c r="F29" s="331"/>
      <c r="G29" s="331"/>
      <c r="H29" s="204"/>
      <c r="I29" s="332"/>
    </row>
    <row r="30" spans="2:9" ht="15" thickBot="1">
      <c r="C30" s="340"/>
      <c r="D30" s="340"/>
      <c r="E30" s="340"/>
      <c r="F30" s="333"/>
      <c r="G30" s="336" t="s">
        <v>16</v>
      </c>
      <c r="H30" s="337">
        <f>SUM(H25:H29)</f>
        <v>0</v>
      </c>
      <c r="I30" s="337">
        <f>SUM(I25:I29)</f>
        <v>0</v>
      </c>
    </row>
    <row r="31" spans="2:9" ht="7.9" customHeight="1" thickBot="1">
      <c r="B31" s="83"/>
      <c r="C31" s="83"/>
      <c r="D31" s="83"/>
      <c r="E31" s="83"/>
      <c r="F31" s="83"/>
      <c r="G31" s="83"/>
      <c r="H31" s="83"/>
      <c r="I31" s="83"/>
    </row>
    <row r="32" spans="2:9" ht="15" thickBot="1">
      <c r="B32" s="1238">
        <v>2016</v>
      </c>
      <c r="C32" s="1239"/>
      <c r="D32" s="1239"/>
      <c r="E32" s="1239"/>
      <c r="F32" s="1239"/>
      <c r="G32" s="1239"/>
      <c r="H32" s="1239"/>
      <c r="I32" s="1240"/>
    </row>
    <row r="33" spans="2:9" ht="26.25" thickBot="1">
      <c r="B33" s="725" t="s">
        <v>464</v>
      </c>
      <c r="C33" s="726" t="s">
        <v>465</v>
      </c>
      <c r="D33" s="726" t="s">
        <v>701</v>
      </c>
      <c r="E33" s="726" t="s">
        <v>708</v>
      </c>
      <c r="F33" s="727" t="s">
        <v>706</v>
      </c>
      <c r="G33" s="726" t="s">
        <v>462</v>
      </c>
      <c r="H33" s="727" t="s">
        <v>710</v>
      </c>
      <c r="I33" s="728" t="s">
        <v>707</v>
      </c>
    </row>
    <row r="34" spans="2:9">
      <c r="B34" s="320"/>
      <c r="C34" s="321"/>
      <c r="D34" s="322"/>
      <c r="E34" s="322"/>
      <c r="F34" s="322"/>
      <c r="G34" s="322"/>
      <c r="H34" s="207"/>
      <c r="I34" s="323"/>
    </row>
    <row r="35" spans="2:9">
      <c r="B35" s="325"/>
      <c r="C35" s="326"/>
      <c r="D35" s="327"/>
      <c r="E35" s="327"/>
      <c r="F35" s="327"/>
      <c r="G35" s="327"/>
      <c r="H35" s="202"/>
      <c r="I35" s="328"/>
    </row>
    <row r="36" spans="2:9">
      <c r="B36" s="325"/>
      <c r="C36" s="326"/>
      <c r="D36" s="327"/>
      <c r="E36" s="327"/>
      <c r="F36" s="327"/>
      <c r="G36" s="327"/>
      <c r="H36" s="202"/>
      <c r="I36" s="328"/>
    </row>
    <row r="37" spans="2:9">
      <c r="B37" s="325"/>
      <c r="C37" s="326"/>
      <c r="D37" s="327"/>
      <c r="E37" s="327"/>
      <c r="F37" s="327"/>
      <c r="G37" s="327"/>
      <c r="H37" s="202"/>
      <c r="I37" s="328"/>
    </row>
    <row r="38" spans="2:9" ht="15" thickBot="1">
      <c r="B38" s="329"/>
      <c r="C38" s="330"/>
      <c r="D38" s="331"/>
      <c r="E38" s="331"/>
      <c r="F38" s="331"/>
      <c r="G38" s="331"/>
      <c r="H38" s="204"/>
      <c r="I38" s="332"/>
    </row>
    <row r="39" spans="2:9" ht="15" thickBot="1">
      <c r="C39" s="340"/>
      <c r="D39" s="340"/>
      <c r="E39" s="340"/>
      <c r="F39" s="333"/>
      <c r="G39" s="336" t="s">
        <v>16</v>
      </c>
      <c r="H39" s="337">
        <f>SUM(H34:H38)</f>
        <v>0</v>
      </c>
      <c r="I39" s="337">
        <f>SUM(I34:I38)</f>
        <v>0</v>
      </c>
    </row>
    <row r="40" spans="2:9" ht="7.9" customHeight="1"/>
  </sheetData>
  <sheetProtection password="D6CB" sheet="1" objects="1" scenarios="1" formatCells="0" formatColumns="0" formatRows="0" insertColumns="0" insertRows="0" deleteColumns="0" deleteRows="0" selectLockedCells="1"/>
  <mergeCells count="4">
    <mergeCell ref="B23:I23"/>
    <mergeCell ref="B5:I5"/>
    <mergeCell ref="B14:I14"/>
    <mergeCell ref="B32:I32"/>
  </mergeCells>
  <pageMargins left="0.39370078740157483" right="0.39370078740157483" top="0.39370078740157483" bottom="0.39370078740157483" header="0" footer="0"/>
  <pageSetup paperSize="9" scale="5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6"/>
  <dimension ref="A1:F40"/>
  <sheetViews>
    <sheetView showGridLines="0" view="pageBreakPreview" topLeftCell="A6" zoomScale="80" zoomScaleNormal="70" zoomScaleSheetLayoutView="80" workbookViewId="0">
      <selection activeCell="N28" sqref="N28"/>
    </sheetView>
  </sheetViews>
  <sheetFormatPr defaultColWidth="9.140625" defaultRowHeight="14.25"/>
  <cols>
    <col min="1" max="1" width="1.7109375" style="324" customWidth="1"/>
    <col min="2" max="5" width="20" style="324" customWidth="1"/>
    <col min="6" max="6" width="24.85546875" style="324" customWidth="1"/>
    <col min="7" max="7" width="1.7109375" style="324" customWidth="1"/>
    <col min="8" max="16384" width="9.140625" style="324"/>
  </cols>
  <sheetData>
    <row r="1" spans="1:6" ht="7.9" customHeight="1">
      <c r="A1" s="719"/>
      <c r="B1" s="719"/>
      <c r="C1" s="719"/>
      <c r="D1" s="719"/>
      <c r="E1" s="719"/>
      <c r="F1" s="719"/>
    </row>
    <row r="2" spans="1:6" ht="15.75">
      <c r="A2" s="719"/>
      <c r="B2" s="638" t="s">
        <v>709</v>
      </c>
      <c r="C2" s="719"/>
      <c r="D2" s="719"/>
      <c r="E2" s="719"/>
      <c r="F2" s="719"/>
    </row>
    <row r="3" spans="1:6" ht="7.9" customHeight="1">
      <c r="A3" s="719"/>
      <c r="B3" s="719"/>
      <c r="C3" s="719"/>
      <c r="D3" s="719"/>
      <c r="E3" s="719"/>
      <c r="F3" s="719"/>
    </row>
    <row r="4" spans="1:6" s="339" customFormat="1" ht="7.9" customHeight="1" thickBot="1">
      <c r="A4" s="729"/>
      <c r="B4" s="724"/>
      <c r="C4" s="723"/>
      <c r="D4" s="724"/>
      <c r="E4" s="723"/>
      <c r="F4" s="724"/>
    </row>
    <row r="5" spans="1:6">
      <c r="A5" s="719"/>
      <c r="B5" s="1241">
        <v>2013</v>
      </c>
      <c r="C5" s="1242"/>
      <c r="D5" s="1242"/>
      <c r="E5" s="1242"/>
      <c r="F5" s="1243"/>
    </row>
    <row r="6" spans="1:6" ht="25.5">
      <c r="A6" s="719"/>
      <c r="B6" s="730" t="s">
        <v>711</v>
      </c>
      <c r="C6" s="731" t="s">
        <v>925</v>
      </c>
      <c r="D6" s="731" t="s">
        <v>462</v>
      </c>
      <c r="E6" s="732" t="s">
        <v>926</v>
      </c>
      <c r="F6" s="733" t="s">
        <v>707</v>
      </c>
    </row>
    <row r="7" spans="1:6">
      <c r="B7" s="325"/>
      <c r="C7" s="326"/>
      <c r="D7" s="327"/>
      <c r="E7" s="202"/>
      <c r="F7" s="328"/>
    </row>
    <row r="8" spans="1:6">
      <c r="B8" s="325"/>
      <c r="C8" s="326"/>
      <c r="D8" s="327"/>
      <c r="E8" s="202"/>
      <c r="F8" s="328"/>
    </row>
    <row r="9" spans="1:6">
      <c r="B9" s="325"/>
      <c r="C9" s="326"/>
      <c r="D9" s="327"/>
      <c r="E9" s="202"/>
      <c r="F9" s="328"/>
    </row>
    <row r="10" spans="1:6">
      <c r="B10" s="325"/>
      <c r="C10" s="326"/>
      <c r="D10" s="327"/>
      <c r="E10" s="202"/>
      <c r="F10" s="328"/>
    </row>
    <row r="11" spans="1:6" ht="15" thickBot="1">
      <c r="B11" s="329"/>
      <c r="C11" s="330"/>
      <c r="D11" s="331"/>
      <c r="E11" s="204"/>
      <c r="F11" s="332"/>
    </row>
    <row r="12" spans="1:6" ht="15" thickBot="1">
      <c r="B12" s="338"/>
      <c r="C12" s="338"/>
      <c r="D12" s="335"/>
      <c r="E12" s="342" t="s">
        <v>16</v>
      </c>
      <c r="F12" s="343">
        <f>SUM(F7:F11)</f>
        <v>0</v>
      </c>
    </row>
    <row r="13" spans="1:6" s="339" customFormat="1" ht="7.9" customHeight="1" thickBot="1">
      <c r="B13" s="338"/>
      <c r="C13" s="338"/>
      <c r="D13" s="335"/>
      <c r="E13" s="334"/>
      <c r="F13" s="335"/>
    </row>
    <row r="14" spans="1:6" ht="15" thickBot="1">
      <c r="B14" s="1238">
        <v>2014</v>
      </c>
      <c r="C14" s="1239"/>
      <c r="D14" s="1239"/>
      <c r="E14" s="1239"/>
      <c r="F14" s="1240"/>
    </row>
    <row r="15" spans="1:6" ht="25.5">
      <c r="B15" s="734" t="s">
        <v>711</v>
      </c>
      <c r="C15" s="731" t="s">
        <v>925</v>
      </c>
      <c r="D15" s="731" t="s">
        <v>462</v>
      </c>
      <c r="E15" s="732" t="s">
        <v>926</v>
      </c>
      <c r="F15" s="735" t="s">
        <v>707</v>
      </c>
    </row>
    <row r="16" spans="1:6">
      <c r="B16" s="325"/>
      <c r="C16" s="326"/>
      <c r="D16" s="327"/>
      <c r="E16" s="202"/>
      <c r="F16" s="328"/>
    </row>
    <row r="17" spans="2:6">
      <c r="B17" s="325"/>
      <c r="C17" s="326"/>
      <c r="D17" s="327"/>
      <c r="E17" s="202"/>
      <c r="F17" s="328"/>
    </row>
    <row r="18" spans="2:6">
      <c r="B18" s="325"/>
      <c r="C18" s="326"/>
      <c r="D18" s="327"/>
      <c r="E18" s="202"/>
      <c r="F18" s="328"/>
    </row>
    <row r="19" spans="2:6">
      <c r="B19" s="325"/>
      <c r="C19" s="326"/>
      <c r="D19" s="327"/>
      <c r="E19" s="202"/>
      <c r="F19" s="328"/>
    </row>
    <row r="20" spans="2:6" ht="15" thickBot="1">
      <c r="B20" s="329"/>
      <c r="C20" s="330"/>
      <c r="D20" s="331"/>
      <c r="E20" s="204"/>
      <c r="F20" s="332"/>
    </row>
    <row r="21" spans="2:6" ht="15" thickBot="1">
      <c r="B21" s="338"/>
      <c r="C21" s="338"/>
      <c r="D21" s="335"/>
      <c r="E21" s="342" t="s">
        <v>16</v>
      </c>
      <c r="F21" s="343">
        <f>SUM(F16:F20)</f>
        <v>0</v>
      </c>
    </row>
    <row r="22" spans="2:6" s="339" customFormat="1" ht="7.5" customHeight="1" thickBot="1">
      <c r="B22" s="338"/>
      <c r="C22" s="338"/>
      <c r="D22" s="335"/>
      <c r="E22" s="334"/>
      <c r="F22" s="335"/>
    </row>
    <row r="23" spans="2:6" ht="15" thickBot="1">
      <c r="B23" s="1238">
        <v>2015</v>
      </c>
      <c r="C23" s="1239"/>
      <c r="D23" s="1239"/>
      <c r="E23" s="1239"/>
      <c r="F23" s="1240"/>
    </row>
    <row r="24" spans="2:6" ht="25.5">
      <c r="B24" s="734" t="s">
        <v>711</v>
      </c>
      <c r="C24" s="731" t="s">
        <v>925</v>
      </c>
      <c r="D24" s="731" t="s">
        <v>462</v>
      </c>
      <c r="E24" s="732" t="s">
        <v>926</v>
      </c>
      <c r="F24" s="735" t="s">
        <v>707</v>
      </c>
    </row>
    <row r="25" spans="2:6">
      <c r="B25" s="325"/>
      <c r="C25" s="326"/>
      <c r="D25" s="327"/>
      <c r="E25" s="202"/>
      <c r="F25" s="328"/>
    </row>
    <row r="26" spans="2:6">
      <c r="B26" s="325"/>
      <c r="C26" s="326"/>
      <c r="D26" s="327"/>
      <c r="E26" s="202"/>
      <c r="F26" s="328"/>
    </row>
    <row r="27" spans="2:6">
      <c r="B27" s="325"/>
      <c r="C27" s="326"/>
      <c r="D27" s="327"/>
      <c r="E27" s="202"/>
      <c r="F27" s="328"/>
    </row>
    <row r="28" spans="2:6">
      <c r="B28" s="325"/>
      <c r="C28" s="326"/>
      <c r="D28" s="327"/>
      <c r="E28" s="202"/>
      <c r="F28" s="328"/>
    </row>
    <row r="29" spans="2:6" ht="15" thickBot="1">
      <c r="B29" s="329"/>
      <c r="C29" s="330"/>
      <c r="D29" s="331"/>
      <c r="E29" s="204"/>
      <c r="F29" s="332"/>
    </row>
    <row r="30" spans="2:6" ht="15" thickBot="1">
      <c r="B30" s="340"/>
      <c r="C30" s="340"/>
      <c r="D30" s="333"/>
      <c r="E30" s="342" t="s">
        <v>16</v>
      </c>
      <c r="F30" s="343">
        <f>SUM(F25:F29)</f>
        <v>0</v>
      </c>
    </row>
    <row r="31" spans="2:6" ht="7.9" customHeight="1" thickBot="1"/>
    <row r="32" spans="2:6" ht="15" thickBot="1">
      <c r="B32" s="1238">
        <v>2016</v>
      </c>
      <c r="C32" s="1239"/>
      <c r="D32" s="1239"/>
      <c r="E32" s="1239"/>
      <c r="F32" s="1240"/>
    </row>
    <row r="33" spans="2:6" ht="25.5">
      <c r="B33" s="734" t="s">
        <v>711</v>
      </c>
      <c r="C33" s="731" t="s">
        <v>925</v>
      </c>
      <c r="D33" s="731" t="s">
        <v>462</v>
      </c>
      <c r="E33" s="732" t="s">
        <v>926</v>
      </c>
      <c r="F33" s="735" t="s">
        <v>707</v>
      </c>
    </row>
    <row r="34" spans="2:6">
      <c r="B34" s="325"/>
      <c r="C34" s="326"/>
      <c r="D34" s="327"/>
      <c r="E34" s="202"/>
      <c r="F34" s="328"/>
    </row>
    <row r="35" spans="2:6">
      <c r="B35" s="325"/>
      <c r="C35" s="326"/>
      <c r="D35" s="327"/>
      <c r="E35" s="202"/>
      <c r="F35" s="328"/>
    </row>
    <row r="36" spans="2:6">
      <c r="B36" s="325"/>
      <c r="C36" s="326"/>
      <c r="D36" s="327"/>
      <c r="E36" s="202"/>
      <c r="F36" s="328"/>
    </row>
    <row r="37" spans="2:6">
      <c r="B37" s="325"/>
      <c r="C37" s="326"/>
      <c r="D37" s="327"/>
      <c r="E37" s="202"/>
      <c r="F37" s="328"/>
    </row>
    <row r="38" spans="2:6" ht="15" thickBot="1">
      <c r="B38" s="329"/>
      <c r="C38" s="330"/>
      <c r="D38" s="331"/>
      <c r="E38" s="204"/>
      <c r="F38" s="332"/>
    </row>
    <row r="39" spans="2:6" ht="15" thickBot="1">
      <c r="B39" s="340"/>
      <c r="C39" s="340"/>
      <c r="D39" s="333"/>
      <c r="E39" s="342" t="s">
        <v>16</v>
      </c>
      <c r="F39" s="343">
        <f>SUM(F34:F38)</f>
        <v>0</v>
      </c>
    </row>
    <row r="40" spans="2:6" ht="7.9" customHeight="1"/>
  </sheetData>
  <sheetProtection password="D6CB" sheet="1" objects="1" scenarios="1" formatCells="0" formatColumns="0" formatRows="0" insertColumns="0" insertRows="0" deleteColumns="0" deleteRows="0" selectLockedCells="1"/>
  <mergeCells count="4">
    <mergeCell ref="B23:F23"/>
    <mergeCell ref="B5:F5"/>
    <mergeCell ref="B14:F14"/>
    <mergeCell ref="B32:F32"/>
  </mergeCells>
  <pageMargins left="0.39370078740157483" right="0.39370078740157483" top="0.39370078740157483" bottom="0.39370078740157483" header="0" footer="0"/>
  <pageSetup paperSize="9" scale="7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7">
    <pageSetUpPr fitToPage="1"/>
  </sheetPr>
  <dimension ref="A1:O59"/>
  <sheetViews>
    <sheetView showGridLines="0" view="pageBreakPreview" zoomScale="80" zoomScaleNormal="70" zoomScaleSheetLayoutView="80" workbookViewId="0">
      <selection activeCell="M9" sqref="M9"/>
    </sheetView>
  </sheetViews>
  <sheetFormatPr defaultColWidth="9.140625" defaultRowHeight="12.75"/>
  <cols>
    <col min="1" max="1" width="1.7109375" style="1" customWidth="1"/>
    <col min="2" max="2" width="27" style="1" customWidth="1"/>
    <col min="3" max="3" width="24.140625" style="225" bestFit="1" customWidth="1"/>
    <col min="4" max="4" width="24.140625" style="225" customWidth="1"/>
    <col min="5" max="5" width="24.140625" style="225" bestFit="1" customWidth="1"/>
    <col min="6" max="6" width="24.42578125" style="225" customWidth="1"/>
    <col min="7" max="7" width="18.7109375" style="225" customWidth="1"/>
    <col min="8" max="8" width="19.5703125" style="225" customWidth="1"/>
    <col min="9" max="9" width="20.140625" style="225" bestFit="1" customWidth="1"/>
    <col min="10" max="10" width="14.28515625" style="225" bestFit="1" customWidth="1"/>
    <col min="11" max="11" width="1.7109375" style="1" customWidth="1"/>
    <col min="12" max="15" width="12" style="1" bestFit="1" customWidth="1"/>
    <col min="16" max="16384" width="9.140625" style="1"/>
  </cols>
  <sheetData>
    <row r="1" spans="1:10" ht="7.9" customHeight="1">
      <c r="A1" s="574"/>
      <c r="B1" s="574"/>
      <c r="C1" s="576"/>
      <c r="D1" s="576"/>
      <c r="E1" s="576"/>
      <c r="F1" s="576"/>
      <c r="G1" s="576"/>
      <c r="H1" s="576"/>
      <c r="I1" s="576"/>
      <c r="J1" s="576"/>
    </row>
    <row r="2" spans="1:10" ht="15.75">
      <c r="A2" s="574"/>
      <c r="B2" s="580" t="s">
        <v>888</v>
      </c>
      <c r="C2" s="580"/>
      <c r="D2" s="580"/>
      <c r="E2" s="580"/>
      <c r="F2" s="576"/>
      <c r="G2" s="590"/>
      <c r="H2" s="576"/>
      <c r="I2" s="576"/>
      <c r="J2" s="576"/>
    </row>
    <row r="3" spans="1:10" ht="7.9" customHeight="1" thickBot="1">
      <c r="A3" s="574"/>
      <c r="B3" s="580"/>
      <c r="C3" s="580"/>
      <c r="D3" s="580"/>
      <c r="E3" s="580"/>
      <c r="F3" s="576"/>
      <c r="G3" s="590"/>
      <c r="H3" s="576"/>
      <c r="I3" s="576"/>
      <c r="J3" s="576"/>
    </row>
    <row r="4" spans="1:10" ht="13.5" thickBot="1">
      <c r="A4" s="574"/>
      <c r="B4" s="1244" t="s">
        <v>627</v>
      </c>
      <c r="C4" s="1245"/>
      <c r="D4" s="1245"/>
      <c r="E4" s="1245"/>
      <c r="F4" s="1245"/>
      <c r="G4" s="1245"/>
      <c r="H4" s="1245"/>
      <c r="I4" s="1245"/>
      <c r="J4" s="1246"/>
    </row>
    <row r="5" spans="1:10" ht="19.899999999999999" customHeight="1" thickBot="1">
      <c r="A5" s="574"/>
      <c r="B5" s="1250" t="s">
        <v>629</v>
      </c>
      <c r="C5" s="1252" t="s">
        <v>703</v>
      </c>
      <c r="D5" s="1252" t="s">
        <v>924</v>
      </c>
      <c r="E5" s="1252" t="s">
        <v>704</v>
      </c>
      <c r="F5" s="1247" t="s">
        <v>628</v>
      </c>
      <c r="G5" s="1248"/>
      <c r="H5" s="1248"/>
      <c r="I5" s="1248"/>
      <c r="J5" s="1249"/>
    </row>
    <row r="6" spans="1:10" ht="39" thickBot="1">
      <c r="A6" s="574"/>
      <c r="B6" s="1251"/>
      <c r="C6" s="1253"/>
      <c r="D6" s="1253"/>
      <c r="E6" s="1253"/>
      <c r="F6" s="736" t="s">
        <v>435</v>
      </c>
      <c r="G6" s="737" t="s">
        <v>436</v>
      </c>
      <c r="H6" s="737" t="s">
        <v>437</v>
      </c>
      <c r="I6" s="737" t="s">
        <v>438</v>
      </c>
      <c r="J6" s="738" t="s">
        <v>439</v>
      </c>
    </row>
    <row r="7" spans="1:10">
      <c r="B7" s="744">
        <v>41275</v>
      </c>
      <c r="C7" s="344"/>
      <c r="D7" s="344"/>
      <c r="E7" s="344"/>
      <c r="F7" s="345"/>
      <c r="G7" s="114"/>
      <c r="H7" s="114"/>
      <c r="I7" s="114"/>
      <c r="J7" s="739">
        <f>SUM(F7:I7)</f>
        <v>0</v>
      </c>
    </row>
    <row r="8" spans="1:10">
      <c r="B8" s="745">
        <v>41306</v>
      </c>
      <c r="C8" s="346"/>
      <c r="D8" s="346"/>
      <c r="E8" s="346"/>
      <c r="F8" s="347"/>
      <c r="G8" s="113"/>
      <c r="H8" s="113"/>
      <c r="I8" s="113"/>
      <c r="J8" s="740">
        <f t="shared" ref="J8:J18" si="0">SUM(F8:I8)</f>
        <v>0</v>
      </c>
    </row>
    <row r="9" spans="1:10">
      <c r="B9" s="745">
        <v>41334</v>
      </c>
      <c r="C9" s="346"/>
      <c r="D9" s="346"/>
      <c r="E9" s="346"/>
      <c r="F9" s="347"/>
      <c r="G9" s="113"/>
      <c r="H9" s="113"/>
      <c r="I9" s="113"/>
      <c r="J9" s="740">
        <f t="shared" si="0"/>
        <v>0</v>
      </c>
    </row>
    <row r="10" spans="1:10">
      <c r="B10" s="745">
        <v>41365</v>
      </c>
      <c r="C10" s="346"/>
      <c r="D10" s="346"/>
      <c r="E10" s="346"/>
      <c r="F10" s="347"/>
      <c r="G10" s="113"/>
      <c r="H10" s="113"/>
      <c r="I10" s="113"/>
      <c r="J10" s="740">
        <f t="shared" si="0"/>
        <v>0</v>
      </c>
    </row>
    <row r="11" spans="1:10">
      <c r="B11" s="745">
        <v>41395</v>
      </c>
      <c r="C11" s="346"/>
      <c r="D11" s="346"/>
      <c r="E11" s="346"/>
      <c r="F11" s="347"/>
      <c r="G11" s="113"/>
      <c r="H11" s="113"/>
      <c r="I11" s="113"/>
      <c r="J11" s="740">
        <f t="shared" si="0"/>
        <v>0</v>
      </c>
    </row>
    <row r="12" spans="1:10">
      <c r="B12" s="745">
        <v>41426</v>
      </c>
      <c r="C12" s="346"/>
      <c r="D12" s="346"/>
      <c r="E12" s="346"/>
      <c r="F12" s="347"/>
      <c r="G12" s="113"/>
      <c r="H12" s="113"/>
      <c r="I12" s="113"/>
      <c r="J12" s="740">
        <f t="shared" si="0"/>
        <v>0</v>
      </c>
    </row>
    <row r="13" spans="1:10">
      <c r="B13" s="745">
        <v>41456</v>
      </c>
      <c r="C13" s="346"/>
      <c r="D13" s="346"/>
      <c r="E13" s="346"/>
      <c r="F13" s="347"/>
      <c r="G13" s="113"/>
      <c r="H13" s="113"/>
      <c r="I13" s="113"/>
      <c r="J13" s="740">
        <f t="shared" si="0"/>
        <v>0</v>
      </c>
    </row>
    <row r="14" spans="1:10">
      <c r="B14" s="745">
        <v>41487</v>
      </c>
      <c r="C14" s="346"/>
      <c r="D14" s="346"/>
      <c r="E14" s="346"/>
      <c r="F14" s="347"/>
      <c r="G14" s="113"/>
      <c r="H14" s="113"/>
      <c r="I14" s="113"/>
      <c r="J14" s="740">
        <f t="shared" si="0"/>
        <v>0</v>
      </c>
    </row>
    <row r="15" spans="1:10">
      <c r="B15" s="745">
        <v>41518</v>
      </c>
      <c r="C15" s="346"/>
      <c r="D15" s="346"/>
      <c r="E15" s="346"/>
      <c r="F15" s="347"/>
      <c r="G15" s="113"/>
      <c r="H15" s="113"/>
      <c r="I15" s="113"/>
      <c r="J15" s="740">
        <f t="shared" si="0"/>
        <v>0</v>
      </c>
    </row>
    <row r="16" spans="1:10">
      <c r="B16" s="745">
        <v>41548</v>
      </c>
      <c r="C16" s="346"/>
      <c r="D16" s="346"/>
      <c r="E16" s="346"/>
      <c r="F16" s="347"/>
      <c r="G16" s="113"/>
      <c r="H16" s="113"/>
      <c r="I16" s="113"/>
      <c r="J16" s="740">
        <f t="shared" si="0"/>
        <v>0</v>
      </c>
    </row>
    <row r="17" spans="2:10">
      <c r="B17" s="745">
        <v>41579</v>
      </c>
      <c r="C17" s="346"/>
      <c r="D17" s="346"/>
      <c r="E17" s="346"/>
      <c r="F17" s="347"/>
      <c r="G17" s="113"/>
      <c r="H17" s="113"/>
      <c r="I17" s="113"/>
      <c r="J17" s="741">
        <f t="shared" si="0"/>
        <v>0</v>
      </c>
    </row>
    <row r="18" spans="2:10" ht="13.5" thickBot="1">
      <c r="B18" s="746">
        <v>41609</v>
      </c>
      <c r="C18" s="348"/>
      <c r="D18" s="348"/>
      <c r="E18" s="348"/>
      <c r="F18" s="349"/>
      <c r="G18" s="115"/>
      <c r="H18" s="115"/>
      <c r="I18" s="115"/>
      <c r="J18" s="742">
        <f t="shared" si="0"/>
        <v>0</v>
      </c>
    </row>
    <row r="19" spans="2:10" ht="13.5" thickBot="1">
      <c r="B19" s="747" t="s">
        <v>630</v>
      </c>
      <c r="C19" s="750">
        <f t="shared" ref="C19:J19" si="1">SUM(C7:C18)</f>
        <v>0</v>
      </c>
      <c r="D19" s="750">
        <f t="shared" ref="D19" si="2">SUM(D7:D18)</f>
        <v>0</v>
      </c>
      <c r="E19" s="750">
        <f t="shared" ref="E19" si="3">SUM(E7:E18)</f>
        <v>0</v>
      </c>
      <c r="F19" s="750">
        <f t="shared" si="1"/>
        <v>0</v>
      </c>
      <c r="G19" s="750">
        <f t="shared" si="1"/>
        <v>0</v>
      </c>
      <c r="H19" s="750">
        <f t="shared" si="1"/>
        <v>0</v>
      </c>
      <c r="I19" s="750">
        <f t="shared" si="1"/>
        <v>0</v>
      </c>
      <c r="J19" s="743">
        <f t="shared" si="1"/>
        <v>0</v>
      </c>
    </row>
    <row r="20" spans="2:10">
      <c r="B20" s="744">
        <v>41640</v>
      </c>
      <c r="C20" s="352"/>
      <c r="D20" s="352"/>
      <c r="E20" s="352"/>
      <c r="F20" s="116"/>
      <c r="G20" s="112"/>
      <c r="H20" s="112"/>
      <c r="I20" s="111"/>
      <c r="J20" s="739">
        <f>SUM(F20:I20)</f>
        <v>0</v>
      </c>
    </row>
    <row r="21" spans="2:10">
      <c r="B21" s="745">
        <v>41671</v>
      </c>
      <c r="C21" s="350"/>
      <c r="D21" s="350"/>
      <c r="E21" s="350"/>
      <c r="F21" s="117"/>
      <c r="G21" s="62"/>
      <c r="H21" s="62"/>
      <c r="I21" s="61"/>
      <c r="J21" s="740">
        <f t="shared" ref="J21:J31" si="4">SUM(F21:I21)</f>
        <v>0</v>
      </c>
    </row>
    <row r="22" spans="2:10">
      <c r="B22" s="745">
        <v>41699</v>
      </c>
      <c r="C22" s="350"/>
      <c r="D22" s="350"/>
      <c r="E22" s="350"/>
      <c r="F22" s="118"/>
      <c r="G22" s="62"/>
      <c r="H22" s="62"/>
      <c r="I22" s="61"/>
      <c r="J22" s="740">
        <f t="shared" si="4"/>
        <v>0</v>
      </c>
    </row>
    <row r="23" spans="2:10">
      <c r="B23" s="745">
        <v>41730</v>
      </c>
      <c r="C23" s="350"/>
      <c r="D23" s="350"/>
      <c r="E23" s="350"/>
      <c r="F23" s="118"/>
      <c r="G23" s="62"/>
      <c r="H23" s="62"/>
      <c r="I23" s="61"/>
      <c r="J23" s="740">
        <f t="shared" si="4"/>
        <v>0</v>
      </c>
    </row>
    <row r="24" spans="2:10">
      <c r="B24" s="745">
        <v>41760</v>
      </c>
      <c r="C24" s="350"/>
      <c r="D24" s="350"/>
      <c r="E24" s="350"/>
      <c r="F24" s="118"/>
      <c r="G24" s="62"/>
      <c r="H24" s="62"/>
      <c r="I24" s="61"/>
      <c r="J24" s="740">
        <f t="shared" si="4"/>
        <v>0</v>
      </c>
    </row>
    <row r="25" spans="2:10">
      <c r="B25" s="745">
        <v>41791</v>
      </c>
      <c r="C25" s="350"/>
      <c r="D25" s="350"/>
      <c r="E25" s="350"/>
      <c r="F25" s="118"/>
      <c r="G25" s="62"/>
      <c r="H25" s="62"/>
      <c r="I25" s="61"/>
      <c r="J25" s="740">
        <f t="shared" si="4"/>
        <v>0</v>
      </c>
    </row>
    <row r="26" spans="2:10">
      <c r="B26" s="745">
        <v>41821</v>
      </c>
      <c r="C26" s="350"/>
      <c r="D26" s="350"/>
      <c r="E26" s="350"/>
      <c r="F26" s="118"/>
      <c r="G26" s="62"/>
      <c r="H26" s="62"/>
      <c r="I26" s="61"/>
      <c r="J26" s="740">
        <f t="shared" si="4"/>
        <v>0</v>
      </c>
    </row>
    <row r="27" spans="2:10">
      <c r="B27" s="745">
        <v>41852</v>
      </c>
      <c r="C27" s="350"/>
      <c r="D27" s="350"/>
      <c r="E27" s="350"/>
      <c r="F27" s="118"/>
      <c r="G27" s="62"/>
      <c r="H27" s="62"/>
      <c r="I27" s="61"/>
      <c r="J27" s="740">
        <f t="shared" si="4"/>
        <v>0</v>
      </c>
    </row>
    <row r="28" spans="2:10">
      <c r="B28" s="745">
        <v>41883</v>
      </c>
      <c r="C28" s="350"/>
      <c r="D28" s="350"/>
      <c r="E28" s="350"/>
      <c r="F28" s="118"/>
      <c r="G28" s="62"/>
      <c r="H28" s="62"/>
      <c r="I28" s="61"/>
      <c r="J28" s="740">
        <f t="shared" si="4"/>
        <v>0</v>
      </c>
    </row>
    <row r="29" spans="2:10">
      <c r="B29" s="745">
        <v>41913</v>
      </c>
      <c r="C29" s="350"/>
      <c r="D29" s="350"/>
      <c r="E29" s="350"/>
      <c r="F29" s="118"/>
      <c r="G29" s="62"/>
      <c r="H29" s="62"/>
      <c r="I29" s="61"/>
      <c r="J29" s="740">
        <f t="shared" si="4"/>
        <v>0</v>
      </c>
    </row>
    <row r="30" spans="2:10">
      <c r="B30" s="745">
        <v>41944</v>
      </c>
      <c r="C30" s="350"/>
      <c r="D30" s="350"/>
      <c r="E30" s="350"/>
      <c r="F30" s="119"/>
      <c r="G30" s="63"/>
      <c r="H30" s="63"/>
      <c r="I30" s="63"/>
      <c r="J30" s="741">
        <f t="shared" si="4"/>
        <v>0</v>
      </c>
    </row>
    <row r="31" spans="2:10" ht="13.5" thickBot="1">
      <c r="B31" s="746">
        <v>41974</v>
      </c>
      <c r="C31" s="351"/>
      <c r="D31" s="351"/>
      <c r="E31" s="351"/>
      <c r="F31" s="120"/>
      <c r="G31" s="64"/>
      <c r="H31" s="64"/>
      <c r="I31" s="64"/>
      <c r="J31" s="742">
        <f t="shared" si="4"/>
        <v>0</v>
      </c>
    </row>
    <row r="32" spans="2:10" ht="13.5" thickBot="1">
      <c r="B32" s="747" t="s">
        <v>631</v>
      </c>
      <c r="C32" s="750">
        <f t="shared" ref="C32:J32" si="5">SUM(C20:C31)</f>
        <v>0</v>
      </c>
      <c r="D32" s="750">
        <f t="shared" ref="D32" si="6">SUM(D20:D31)</f>
        <v>0</v>
      </c>
      <c r="E32" s="750">
        <f t="shared" ref="E32" si="7">SUM(E20:E31)</f>
        <v>0</v>
      </c>
      <c r="F32" s="750">
        <f t="shared" si="5"/>
        <v>0</v>
      </c>
      <c r="G32" s="750">
        <f t="shared" si="5"/>
        <v>0</v>
      </c>
      <c r="H32" s="750">
        <f t="shared" si="5"/>
        <v>0</v>
      </c>
      <c r="I32" s="750">
        <f t="shared" si="5"/>
        <v>0</v>
      </c>
      <c r="J32" s="743">
        <f t="shared" si="5"/>
        <v>0</v>
      </c>
    </row>
    <row r="33" spans="2:15" ht="15.75">
      <c r="B33" s="744">
        <v>42005</v>
      </c>
      <c r="C33" s="353"/>
      <c r="D33" s="353"/>
      <c r="E33" s="353"/>
      <c r="F33" s="354"/>
      <c r="G33" s="355"/>
      <c r="H33" s="356"/>
      <c r="I33" s="356"/>
      <c r="J33" s="739">
        <f>SUM(F33:I33)</f>
        <v>0</v>
      </c>
    </row>
    <row r="34" spans="2:15">
      <c r="B34" s="745">
        <v>42036</v>
      </c>
      <c r="C34" s="357"/>
      <c r="D34" s="357"/>
      <c r="E34" s="357"/>
      <c r="F34" s="358"/>
      <c r="G34" s="359"/>
      <c r="H34" s="359"/>
      <c r="I34" s="359"/>
      <c r="J34" s="740">
        <f t="shared" ref="J34:J44" si="8">SUM(F34:I34)</f>
        <v>0</v>
      </c>
    </row>
    <row r="35" spans="2:15" s="60" customFormat="1">
      <c r="B35" s="745">
        <v>42064</v>
      </c>
      <c r="C35" s="360"/>
      <c r="D35" s="360"/>
      <c r="E35" s="360"/>
      <c r="F35" s="294"/>
      <c r="G35" s="295"/>
      <c r="H35" s="295"/>
      <c r="I35" s="295"/>
      <c r="J35" s="740">
        <f t="shared" si="8"/>
        <v>0</v>
      </c>
      <c r="K35" s="366"/>
      <c r="L35" s="366"/>
      <c r="M35" s="366"/>
      <c r="N35" s="366"/>
      <c r="O35" s="366"/>
    </row>
    <row r="36" spans="2:15">
      <c r="B36" s="745">
        <v>42095</v>
      </c>
      <c r="C36" s="361"/>
      <c r="D36" s="361"/>
      <c r="E36" s="361"/>
      <c r="F36" s="362"/>
      <c r="G36" s="359"/>
      <c r="H36" s="359"/>
      <c r="I36" s="359"/>
      <c r="J36" s="740">
        <f t="shared" si="8"/>
        <v>0</v>
      </c>
    </row>
    <row r="37" spans="2:15">
      <c r="B37" s="745">
        <v>42125</v>
      </c>
      <c r="C37" s="361"/>
      <c r="D37" s="361"/>
      <c r="E37" s="361"/>
      <c r="F37" s="362"/>
      <c r="G37" s="359"/>
      <c r="H37" s="359"/>
      <c r="I37" s="359"/>
      <c r="J37" s="740">
        <f t="shared" si="8"/>
        <v>0</v>
      </c>
    </row>
    <row r="38" spans="2:15">
      <c r="B38" s="745">
        <v>42156</v>
      </c>
      <c r="C38" s="361"/>
      <c r="D38" s="361"/>
      <c r="E38" s="361"/>
      <c r="F38" s="362"/>
      <c r="G38" s="359"/>
      <c r="H38" s="359"/>
      <c r="I38" s="359"/>
      <c r="J38" s="740">
        <f t="shared" si="8"/>
        <v>0</v>
      </c>
    </row>
    <row r="39" spans="2:15">
      <c r="B39" s="745">
        <v>42186</v>
      </c>
      <c r="C39" s="361"/>
      <c r="D39" s="361"/>
      <c r="E39" s="361"/>
      <c r="F39" s="362"/>
      <c r="G39" s="359"/>
      <c r="H39" s="359"/>
      <c r="I39" s="359"/>
      <c r="J39" s="740">
        <f t="shared" si="8"/>
        <v>0</v>
      </c>
    </row>
    <row r="40" spans="2:15">
      <c r="B40" s="745">
        <v>42217</v>
      </c>
      <c r="C40" s="361"/>
      <c r="D40" s="361"/>
      <c r="E40" s="361"/>
      <c r="F40" s="362"/>
      <c r="G40" s="359"/>
      <c r="H40" s="359"/>
      <c r="I40" s="359"/>
      <c r="J40" s="740">
        <f t="shared" si="8"/>
        <v>0</v>
      </c>
    </row>
    <row r="41" spans="2:15">
      <c r="B41" s="745">
        <v>42248</v>
      </c>
      <c r="C41" s="361"/>
      <c r="D41" s="361"/>
      <c r="E41" s="361"/>
      <c r="F41" s="362"/>
      <c r="G41" s="359"/>
      <c r="H41" s="359"/>
      <c r="I41" s="359"/>
      <c r="J41" s="740">
        <f t="shared" si="8"/>
        <v>0</v>
      </c>
    </row>
    <row r="42" spans="2:15">
      <c r="B42" s="745">
        <v>42278</v>
      </c>
      <c r="C42" s="361"/>
      <c r="D42" s="361"/>
      <c r="E42" s="361"/>
      <c r="F42" s="362"/>
      <c r="G42" s="359"/>
      <c r="H42" s="359"/>
      <c r="I42" s="359"/>
      <c r="J42" s="740">
        <f t="shared" si="8"/>
        <v>0</v>
      </c>
    </row>
    <row r="43" spans="2:15">
      <c r="B43" s="745">
        <v>42309</v>
      </c>
      <c r="C43" s="361"/>
      <c r="D43" s="361"/>
      <c r="E43" s="361"/>
      <c r="F43" s="362"/>
      <c r="G43" s="359"/>
      <c r="H43" s="359"/>
      <c r="I43" s="359"/>
      <c r="J43" s="741">
        <f t="shared" si="8"/>
        <v>0</v>
      </c>
    </row>
    <row r="44" spans="2:15" ht="13.5" thickBot="1">
      <c r="B44" s="748">
        <v>42339</v>
      </c>
      <c r="C44" s="363"/>
      <c r="D44" s="363"/>
      <c r="E44" s="363"/>
      <c r="F44" s="364"/>
      <c r="G44" s="365"/>
      <c r="H44" s="365"/>
      <c r="I44" s="365"/>
      <c r="J44" s="742">
        <f t="shared" si="8"/>
        <v>0</v>
      </c>
    </row>
    <row r="45" spans="2:15" ht="13.5" thickBot="1">
      <c r="B45" s="749" t="s">
        <v>632</v>
      </c>
      <c r="C45" s="750">
        <f t="shared" ref="C45:J45" si="9">SUM(C33:C44)</f>
        <v>0</v>
      </c>
      <c r="D45" s="750">
        <f t="shared" ref="D45" si="10">SUM(D33:D44)</f>
        <v>0</v>
      </c>
      <c r="E45" s="750">
        <f t="shared" ref="E45" si="11">SUM(E33:E44)</f>
        <v>0</v>
      </c>
      <c r="F45" s="750">
        <f t="shared" si="9"/>
        <v>0</v>
      </c>
      <c r="G45" s="750">
        <f t="shared" si="9"/>
        <v>0</v>
      </c>
      <c r="H45" s="750">
        <f t="shared" si="9"/>
        <v>0</v>
      </c>
      <c r="I45" s="750">
        <f t="shared" si="9"/>
        <v>0</v>
      </c>
      <c r="J45" s="743">
        <f t="shared" si="9"/>
        <v>0</v>
      </c>
    </row>
    <row r="46" spans="2:15" ht="16.5" thickBot="1">
      <c r="B46" s="744">
        <v>42370</v>
      </c>
      <c r="C46" s="353"/>
      <c r="D46" s="353"/>
      <c r="E46" s="353"/>
      <c r="F46" s="354"/>
      <c r="G46" s="355"/>
      <c r="H46" s="356"/>
      <c r="I46" s="356"/>
      <c r="J46" s="739">
        <f>SUM(F46:I46)</f>
        <v>0</v>
      </c>
    </row>
    <row r="47" spans="2:15" ht="13.5" thickBot="1">
      <c r="B47" s="744">
        <v>42401</v>
      </c>
      <c r="C47" s="357"/>
      <c r="D47" s="357"/>
      <c r="E47" s="357"/>
      <c r="F47" s="358"/>
      <c r="G47" s="359"/>
      <c r="H47" s="359"/>
      <c r="I47" s="359"/>
      <c r="J47" s="740">
        <f t="shared" ref="J47:J57" si="12">SUM(F47:I47)</f>
        <v>0</v>
      </c>
    </row>
    <row r="48" spans="2:15" s="60" customFormat="1" ht="13.5" thickBot="1">
      <c r="B48" s="744">
        <v>42430</v>
      </c>
      <c r="C48" s="360"/>
      <c r="D48" s="360"/>
      <c r="E48" s="360"/>
      <c r="F48" s="294"/>
      <c r="G48" s="295"/>
      <c r="H48" s="295"/>
      <c r="I48" s="295"/>
      <c r="J48" s="740">
        <f t="shared" si="12"/>
        <v>0</v>
      </c>
      <c r="K48" s="366"/>
      <c r="L48" s="366"/>
      <c r="M48" s="366"/>
      <c r="N48" s="366"/>
      <c r="O48" s="366"/>
    </row>
    <row r="49" spans="2:10" ht="13.5" thickBot="1">
      <c r="B49" s="744">
        <v>42461</v>
      </c>
      <c r="C49" s="361"/>
      <c r="D49" s="361"/>
      <c r="E49" s="361"/>
      <c r="F49" s="362"/>
      <c r="G49" s="359"/>
      <c r="H49" s="359"/>
      <c r="I49" s="359"/>
      <c r="J49" s="740">
        <f t="shared" si="12"/>
        <v>0</v>
      </c>
    </row>
    <row r="50" spans="2:10" ht="13.5" thickBot="1">
      <c r="B50" s="744">
        <v>42491</v>
      </c>
      <c r="C50" s="361"/>
      <c r="D50" s="361"/>
      <c r="E50" s="361"/>
      <c r="F50" s="362"/>
      <c r="G50" s="359"/>
      <c r="H50" s="359"/>
      <c r="I50" s="359"/>
      <c r="J50" s="740">
        <f t="shared" si="12"/>
        <v>0</v>
      </c>
    </row>
    <row r="51" spans="2:10" ht="13.5" thickBot="1">
      <c r="B51" s="744">
        <v>42522</v>
      </c>
      <c r="C51" s="361"/>
      <c r="D51" s="361"/>
      <c r="E51" s="361"/>
      <c r="F51" s="362"/>
      <c r="G51" s="359"/>
      <c r="H51" s="359"/>
      <c r="I51" s="359"/>
      <c r="J51" s="740">
        <f t="shared" si="12"/>
        <v>0</v>
      </c>
    </row>
    <row r="52" spans="2:10" ht="13.5" thickBot="1">
      <c r="B52" s="744">
        <v>42552</v>
      </c>
      <c r="C52" s="361"/>
      <c r="D52" s="361"/>
      <c r="E52" s="361"/>
      <c r="F52" s="362"/>
      <c r="G52" s="359"/>
      <c r="H52" s="359"/>
      <c r="I52" s="359"/>
      <c r="J52" s="740">
        <f t="shared" si="12"/>
        <v>0</v>
      </c>
    </row>
    <row r="53" spans="2:10" ht="13.5" thickBot="1">
      <c r="B53" s="744">
        <v>42583</v>
      </c>
      <c r="C53" s="361"/>
      <c r="D53" s="361"/>
      <c r="E53" s="361"/>
      <c r="F53" s="362"/>
      <c r="G53" s="359"/>
      <c r="H53" s="359"/>
      <c r="I53" s="359"/>
      <c r="J53" s="740">
        <f t="shared" si="12"/>
        <v>0</v>
      </c>
    </row>
    <row r="54" spans="2:10" ht="13.5" thickBot="1">
      <c r="B54" s="744">
        <v>42614</v>
      </c>
      <c r="C54" s="361"/>
      <c r="D54" s="361"/>
      <c r="E54" s="361"/>
      <c r="F54" s="362"/>
      <c r="G54" s="359"/>
      <c r="H54" s="359"/>
      <c r="I54" s="359"/>
      <c r="J54" s="740">
        <f t="shared" si="12"/>
        <v>0</v>
      </c>
    </row>
    <row r="55" spans="2:10" ht="13.5" thickBot="1">
      <c r="B55" s="744">
        <v>42644</v>
      </c>
      <c r="C55" s="361"/>
      <c r="D55" s="361"/>
      <c r="E55" s="361"/>
      <c r="F55" s="362"/>
      <c r="G55" s="359"/>
      <c r="H55" s="359"/>
      <c r="I55" s="359"/>
      <c r="J55" s="740">
        <f t="shared" si="12"/>
        <v>0</v>
      </c>
    </row>
    <row r="56" spans="2:10" ht="13.5" thickBot="1">
      <c r="B56" s="744">
        <v>42675</v>
      </c>
      <c r="C56" s="361"/>
      <c r="D56" s="361"/>
      <c r="E56" s="361"/>
      <c r="F56" s="362"/>
      <c r="G56" s="359"/>
      <c r="H56" s="359"/>
      <c r="I56" s="359"/>
      <c r="J56" s="741">
        <f t="shared" si="12"/>
        <v>0</v>
      </c>
    </row>
    <row r="57" spans="2:10" ht="13.5" thickBot="1">
      <c r="B57" s="744">
        <v>42705</v>
      </c>
      <c r="C57" s="363"/>
      <c r="D57" s="363"/>
      <c r="E57" s="363"/>
      <c r="F57" s="364"/>
      <c r="G57" s="365"/>
      <c r="H57" s="365"/>
      <c r="I57" s="365"/>
      <c r="J57" s="742">
        <f t="shared" si="12"/>
        <v>0</v>
      </c>
    </row>
    <row r="58" spans="2:10" ht="13.5" thickBot="1">
      <c r="B58" s="749" t="s">
        <v>1095</v>
      </c>
      <c r="C58" s="750">
        <f t="shared" ref="C58:J58" si="13">SUM(C46:C57)</f>
        <v>0</v>
      </c>
      <c r="D58" s="750">
        <f t="shared" si="13"/>
        <v>0</v>
      </c>
      <c r="E58" s="750">
        <f t="shared" si="13"/>
        <v>0</v>
      </c>
      <c r="F58" s="750">
        <f t="shared" si="13"/>
        <v>0</v>
      </c>
      <c r="G58" s="750">
        <f t="shared" si="13"/>
        <v>0</v>
      </c>
      <c r="H58" s="750">
        <f t="shared" si="13"/>
        <v>0</v>
      </c>
      <c r="I58" s="750">
        <f t="shared" si="13"/>
        <v>0</v>
      </c>
      <c r="J58" s="743">
        <f t="shared" si="13"/>
        <v>0</v>
      </c>
    </row>
    <row r="59" spans="2:10" ht="7.9" customHeight="1"/>
  </sheetData>
  <sheetProtection password="D6CB" sheet="1" objects="1" scenarios="1" formatCells="0" formatColumns="0" formatRows="0" insertColumns="0" insertRows="0" deleteColumns="0" deleteRows="0" selectLockedCells="1"/>
  <mergeCells count="6">
    <mergeCell ref="B4:J4"/>
    <mergeCell ref="F5:J5"/>
    <mergeCell ref="B5:B6"/>
    <mergeCell ref="C5:C6"/>
    <mergeCell ref="E5:E6"/>
    <mergeCell ref="D5:D6"/>
  </mergeCells>
  <pageMargins left="0.39370078740157483" right="0.39370078740157483" top="0.39370078740157483" bottom="0.39370078740157483" header="0" footer="0"/>
  <pageSetup paperSize="9" scale="69" orientation="landscape" r:id="rId1"/>
  <headerFooter alignWithMargins="0"/>
  <ignoredErrors>
    <ignoredError sqref="F19:J19 C19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8">
    <pageSetUpPr fitToPage="1"/>
  </sheetPr>
  <dimension ref="A1:G85"/>
  <sheetViews>
    <sheetView showGridLines="0" view="pageBreakPreview" zoomScale="80" zoomScaleNormal="90" zoomScaleSheetLayoutView="80" workbookViewId="0">
      <selection activeCell="F2" sqref="F2"/>
    </sheetView>
  </sheetViews>
  <sheetFormatPr defaultColWidth="8.85546875" defaultRowHeight="14.25"/>
  <cols>
    <col min="1" max="1" width="1.7109375" style="369" customWidth="1"/>
    <col min="2" max="2" width="11.28515625" style="369" customWidth="1"/>
    <col min="3" max="5" width="17.7109375" style="369" customWidth="1"/>
    <col min="6" max="6" width="1.7109375" style="369" customWidth="1"/>
    <col min="7" max="7" width="15" style="369" customWidth="1"/>
    <col min="8" max="8" width="12.140625" style="369" customWidth="1"/>
    <col min="9" max="9" width="14.85546875" style="369" customWidth="1"/>
    <col min="10" max="10" width="5.42578125" style="369" bestFit="1" customWidth="1"/>
    <col min="11" max="11" width="10.42578125" style="369" bestFit="1" customWidth="1"/>
    <col min="12" max="12" width="13.28515625" style="369" bestFit="1" customWidth="1"/>
    <col min="13" max="13" width="12" style="369" bestFit="1" customWidth="1"/>
    <col min="14" max="14" width="16.7109375" style="369" customWidth="1"/>
    <col min="15" max="15" width="19.28515625" style="369" bestFit="1" customWidth="1"/>
    <col min="16" max="16" width="8.28515625" style="369" customWidth="1"/>
    <col min="17" max="17" width="10.7109375" style="369" bestFit="1" customWidth="1"/>
    <col min="18" max="18" width="13.85546875" style="369" customWidth="1"/>
    <col min="19" max="19" width="13.28515625" style="369" bestFit="1" customWidth="1"/>
    <col min="20" max="20" width="5.42578125" style="369" bestFit="1" customWidth="1"/>
    <col min="21" max="21" width="12" style="369" bestFit="1" customWidth="1"/>
    <col min="22" max="23" width="13.7109375" style="369" customWidth="1"/>
    <col min="24" max="25" width="9.28515625" style="369" customWidth="1"/>
    <col min="26" max="16384" width="8.85546875" style="369"/>
  </cols>
  <sheetData>
    <row r="1" spans="1:5" ht="7.9" customHeight="1">
      <c r="A1" s="751"/>
      <c r="B1" s="751"/>
      <c r="C1" s="751"/>
      <c r="D1" s="751"/>
      <c r="E1" s="751"/>
    </row>
    <row r="2" spans="1:5" ht="15.75">
      <c r="A2" s="751"/>
      <c r="B2" s="638" t="s">
        <v>928</v>
      </c>
      <c r="C2" s="751"/>
      <c r="D2" s="751"/>
      <c r="E2" s="751"/>
    </row>
    <row r="3" spans="1:5" ht="14.45" customHeight="1">
      <c r="A3" s="751"/>
      <c r="B3" s="752"/>
      <c r="C3" s="751"/>
      <c r="D3" s="751"/>
      <c r="E3" s="751"/>
    </row>
    <row r="4" spans="1:5">
      <c r="A4" s="751"/>
      <c r="B4" s="753"/>
      <c r="C4" s="1254" t="s">
        <v>1008</v>
      </c>
      <c r="D4" s="1254"/>
      <c r="E4" s="1254"/>
    </row>
    <row r="5" spans="1:5">
      <c r="A5" s="751"/>
      <c r="B5" s="754" t="s">
        <v>32</v>
      </c>
      <c r="C5" s="755" t="s">
        <v>899</v>
      </c>
      <c r="D5" s="755" t="s">
        <v>900</v>
      </c>
      <c r="E5" s="755" t="s">
        <v>901</v>
      </c>
    </row>
    <row r="6" spans="1:5">
      <c r="B6" s="367">
        <v>2016</v>
      </c>
      <c r="C6" s="368"/>
      <c r="D6" s="367"/>
      <c r="E6" s="367"/>
    </row>
    <row r="7" spans="1:5">
      <c r="B7" s="367">
        <v>2016</v>
      </c>
      <c r="C7" s="368"/>
      <c r="D7" s="367"/>
      <c r="E7" s="367"/>
    </row>
    <row r="8" spans="1:5">
      <c r="B8" s="367">
        <v>2016</v>
      </c>
      <c r="C8" s="368"/>
      <c r="D8" s="367"/>
      <c r="E8" s="367"/>
    </row>
    <row r="9" spans="1:5">
      <c r="B9" s="367">
        <v>2016</v>
      </c>
      <c r="C9" s="368"/>
      <c r="D9" s="367"/>
      <c r="E9" s="367"/>
    </row>
    <row r="10" spans="1:5">
      <c r="B10" s="367">
        <v>2016</v>
      </c>
      <c r="C10" s="368"/>
      <c r="D10" s="370"/>
      <c r="E10" s="370"/>
    </row>
    <row r="11" spans="1:5">
      <c r="B11" s="367">
        <v>2016</v>
      </c>
      <c r="C11" s="368"/>
      <c r="D11" s="370"/>
      <c r="E11" s="370"/>
    </row>
    <row r="12" spans="1:5">
      <c r="B12" s="367">
        <v>2016</v>
      </c>
      <c r="C12" s="368"/>
      <c r="D12" s="371"/>
      <c r="E12" s="371"/>
    </row>
    <row r="13" spans="1:5">
      <c r="B13" s="368"/>
      <c r="C13" s="368"/>
      <c r="D13" s="371"/>
      <c r="E13" s="371"/>
    </row>
    <row r="14" spans="1:5">
      <c r="B14" s="371"/>
      <c r="C14" s="368"/>
      <c r="D14" s="371"/>
      <c r="E14" s="371"/>
    </row>
    <row r="15" spans="1:5">
      <c r="B15" s="371"/>
      <c r="C15" s="368"/>
      <c r="D15" s="371"/>
      <c r="E15" s="371"/>
    </row>
    <row r="16" spans="1:5">
      <c r="B16" s="371"/>
      <c r="C16" s="368"/>
      <c r="D16" s="371"/>
      <c r="E16" s="371"/>
    </row>
    <row r="17" spans="2:7">
      <c r="B17" s="371"/>
      <c r="C17" s="368"/>
      <c r="D17" s="371"/>
      <c r="E17" s="371"/>
    </row>
    <row r="18" spans="2:7">
      <c r="B18" s="371"/>
      <c r="C18" s="368"/>
      <c r="D18" s="371"/>
      <c r="E18" s="371"/>
    </row>
    <row r="19" spans="2:7">
      <c r="B19" s="371"/>
      <c r="C19" s="368"/>
      <c r="D19" s="371"/>
      <c r="E19" s="371"/>
    </row>
    <row r="20" spans="2:7">
      <c r="B20" s="371"/>
      <c r="C20" s="368"/>
      <c r="D20" s="371"/>
      <c r="E20" s="371"/>
    </row>
    <row r="21" spans="2:7">
      <c r="B21" s="371"/>
      <c r="C21" s="368"/>
      <c r="D21" s="371"/>
      <c r="E21" s="371"/>
    </row>
    <row r="22" spans="2:7">
      <c r="B22" s="371"/>
      <c r="C22" s="368"/>
      <c r="D22" s="371"/>
      <c r="E22" s="371"/>
    </row>
    <row r="23" spans="2:7">
      <c r="B23" s="371"/>
      <c r="C23" s="368"/>
      <c r="D23" s="371"/>
      <c r="E23" s="371"/>
    </row>
    <row r="24" spans="2:7">
      <c r="B24" s="371"/>
      <c r="C24" s="368"/>
      <c r="D24" s="371"/>
      <c r="E24" s="371"/>
    </row>
    <row r="25" spans="2:7">
      <c r="B25" s="371"/>
      <c r="C25" s="368"/>
      <c r="D25" s="371"/>
      <c r="E25" s="371"/>
      <c r="G25" s="372"/>
    </row>
    <row r="26" spans="2:7" s="372" customFormat="1">
      <c r="B26" s="371"/>
      <c r="C26" s="368"/>
      <c r="D26" s="371"/>
      <c r="E26" s="371"/>
    </row>
    <row r="27" spans="2:7" s="373" customFormat="1">
      <c r="B27" s="371"/>
      <c r="C27" s="368"/>
      <c r="D27" s="371"/>
      <c r="E27" s="371"/>
    </row>
    <row r="28" spans="2:7" s="372" customFormat="1">
      <c r="B28" s="371"/>
      <c r="C28" s="368"/>
      <c r="D28" s="371"/>
      <c r="E28" s="371"/>
    </row>
    <row r="29" spans="2:7" s="372" customFormat="1">
      <c r="B29" s="371"/>
      <c r="C29" s="368"/>
      <c r="D29" s="371"/>
      <c r="E29" s="371"/>
    </row>
    <row r="30" spans="2:7" s="372" customFormat="1">
      <c r="B30" s="371"/>
      <c r="C30" s="368"/>
      <c r="D30" s="371"/>
      <c r="E30" s="371"/>
    </row>
    <row r="31" spans="2:7" s="372" customFormat="1">
      <c r="B31" s="371"/>
      <c r="C31" s="368"/>
      <c r="D31" s="371"/>
      <c r="E31" s="371"/>
    </row>
    <row r="32" spans="2:7">
      <c r="B32" s="371"/>
      <c r="C32" s="368"/>
      <c r="D32" s="371"/>
      <c r="E32" s="371"/>
    </row>
    <row r="33" spans="2:5">
      <c r="B33" s="371"/>
      <c r="C33" s="368"/>
      <c r="D33" s="371"/>
      <c r="E33" s="371"/>
    </row>
    <row r="34" spans="2:5">
      <c r="B34" s="371"/>
      <c r="C34" s="368"/>
      <c r="D34" s="371"/>
      <c r="E34" s="371"/>
    </row>
    <row r="35" spans="2:5">
      <c r="B35" s="371"/>
      <c r="C35" s="368"/>
      <c r="D35" s="371"/>
      <c r="E35" s="371"/>
    </row>
    <row r="36" spans="2:5">
      <c r="B36" s="371"/>
      <c r="C36" s="368"/>
      <c r="D36" s="371"/>
      <c r="E36" s="371"/>
    </row>
    <row r="37" spans="2:5">
      <c r="B37" s="371"/>
      <c r="C37" s="368"/>
      <c r="D37" s="371"/>
      <c r="E37" s="371"/>
    </row>
    <row r="38" spans="2:5">
      <c r="B38" s="371"/>
      <c r="C38" s="368"/>
      <c r="D38" s="371"/>
      <c r="E38" s="371"/>
    </row>
    <row r="39" spans="2:5">
      <c r="B39" s="371"/>
      <c r="C39" s="368"/>
      <c r="D39" s="371"/>
      <c r="E39" s="371"/>
    </row>
    <row r="40" spans="2:5">
      <c r="B40" s="371"/>
      <c r="C40" s="368"/>
      <c r="D40" s="371"/>
      <c r="E40" s="371"/>
    </row>
    <row r="41" spans="2:5">
      <c r="B41" s="371"/>
      <c r="C41" s="368"/>
      <c r="D41" s="371"/>
      <c r="E41" s="371"/>
    </row>
    <row r="42" spans="2:5">
      <c r="B42" s="371"/>
      <c r="C42" s="368"/>
      <c r="D42" s="371"/>
      <c r="E42" s="371"/>
    </row>
    <row r="43" spans="2:5">
      <c r="B43" s="371"/>
      <c r="C43" s="368"/>
      <c r="D43" s="371"/>
      <c r="E43" s="371"/>
    </row>
    <row r="44" spans="2:5">
      <c r="B44" s="371"/>
      <c r="C44" s="368"/>
      <c r="D44" s="371"/>
      <c r="E44" s="371"/>
    </row>
    <row r="45" spans="2:5">
      <c r="B45" s="371"/>
      <c r="C45" s="368"/>
      <c r="D45" s="371"/>
      <c r="E45" s="371"/>
    </row>
    <row r="46" spans="2:5">
      <c r="B46" s="371"/>
      <c r="C46" s="368"/>
      <c r="D46" s="371"/>
      <c r="E46" s="371"/>
    </row>
    <row r="47" spans="2:5">
      <c r="B47" s="371"/>
      <c r="C47" s="368"/>
      <c r="D47" s="371"/>
      <c r="E47" s="371"/>
    </row>
    <row r="48" spans="2:5">
      <c r="B48" s="371"/>
      <c r="C48" s="368"/>
      <c r="D48" s="371"/>
      <c r="E48" s="371"/>
    </row>
    <row r="49" spans="2:5">
      <c r="B49" s="371"/>
      <c r="C49" s="368"/>
      <c r="D49" s="371"/>
      <c r="E49" s="371"/>
    </row>
    <row r="50" spans="2:5">
      <c r="B50" s="371"/>
      <c r="C50" s="368"/>
      <c r="D50" s="371"/>
      <c r="E50" s="371"/>
    </row>
    <row r="51" spans="2:5">
      <c r="B51" s="371"/>
      <c r="C51" s="368"/>
      <c r="D51" s="371"/>
      <c r="E51" s="371"/>
    </row>
    <row r="52" spans="2:5">
      <c r="B52" s="371"/>
      <c r="C52" s="368"/>
      <c r="D52" s="371"/>
      <c r="E52" s="371"/>
    </row>
    <row r="53" spans="2:5">
      <c r="B53" s="371"/>
      <c r="C53" s="368"/>
      <c r="D53" s="371"/>
      <c r="E53" s="371"/>
    </row>
    <row r="54" spans="2:5">
      <c r="B54" s="371"/>
      <c r="C54" s="368"/>
      <c r="D54" s="371"/>
      <c r="E54" s="371"/>
    </row>
    <row r="55" spans="2:5">
      <c r="B55" s="371"/>
      <c r="C55" s="368"/>
      <c r="D55" s="371"/>
      <c r="E55" s="371"/>
    </row>
    <row r="56" spans="2:5">
      <c r="B56" s="371"/>
      <c r="C56" s="368"/>
      <c r="D56" s="371"/>
      <c r="E56" s="371"/>
    </row>
    <row r="57" spans="2:5">
      <c r="B57" s="371"/>
      <c r="C57" s="368"/>
      <c r="D57" s="371"/>
      <c r="E57" s="371"/>
    </row>
    <row r="58" spans="2:5">
      <c r="B58" s="371"/>
      <c r="C58" s="368"/>
      <c r="D58" s="371"/>
      <c r="E58" s="371"/>
    </row>
    <row r="59" spans="2:5">
      <c r="B59" s="371"/>
      <c r="C59" s="368"/>
      <c r="D59" s="371"/>
      <c r="E59" s="371"/>
    </row>
    <row r="60" spans="2:5">
      <c r="B60" s="371"/>
      <c r="C60" s="368"/>
      <c r="D60" s="371"/>
      <c r="E60" s="371"/>
    </row>
    <row r="61" spans="2:5">
      <c r="B61" s="371"/>
      <c r="C61" s="368"/>
      <c r="D61" s="371"/>
      <c r="E61" s="371"/>
    </row>
    <row r="62" spans="2:5">
      <c r="B62" s="371"/>
      <c r="C62" s="368"/>
      <c r="D62" s="371"/>
      <c r="E62" s="371"/>
    </row>
    <row r="63" spans="2:5">
      <c r="B63" s="371"/>
      <c r="C63" s="368"/>
      <c r="D63" s="371"/>
      <c r="E63" s="371"/>
    </row>
    <row r="64" spans="2:5">
      <c r="B64" s="371"/>
      <c r="C64" s="368"/>
      <c r="D64" s="371"/>
      <c r="E64" s="371"/>
    </row>
    <row r="65" spans="2:5">
      <c r="B65" s="371"/>
      <c r="C65" s="368"/>
      <c r="D65" s="371"/>
      <c r="E65" s="371"/>
    </row>
    <row r="66" spans="2:5">
      <c r="B66" s="371"/>
      <c r="C66" s="368"/>
      <c r="D66" s="371"/>
      <c r="E66" s="371"/>
    </row>
    <row r="67" spans="2:5">
      <c r="B67" s="371"/>
      <c r="C67" s="368"/>
      <c r="D67" s="371"/>
      <c r="E67" s="371"/>
    </row>
    <row r="68" spans="2:5">
      <c r="B68" s="371"/>
      <c r="C68" s="368"/>
      <c r="D68" s="371"/>
      <c r="E68" s="371"/>
    </row>
    <row r="69" spans="2:5">
      <c r="B69" s="371"/>
      <c r="C69" s="368"/>
      <c r="D69" s="371"/>
      <c r="E69" s="371"/>
    </row>
    <row r="70" spans="2:5">
      <c r="B70" s="371"/>
      <c r="C70" s="368"/>
      <c r="D70" s="371"/>
      <c r="E70" s="371"/>
    </row>
    <row r="71" spans="2:5">
      <c r="B71" s="371"/>
      <c r="C71" s="368"/>
      <c r="D71" s="371"/>
      <c r="E71" s="371"/>
    </row>
    <row r="72" spans="2:5">
      <c r="B72" s="371"/>
      <c r="C72" s="368"/>
      <c r="D72" s="371"/>
      <c r="E72" s="371"/>
    </row>
    <row r="73" spans="2:5">
      <c r="B73" s="371"/>
      <c r="C73" s="368"/>
      <c r="D73" s="371"/>
      <c r="E73" s="371"/>
    </row>
    <row r="74" spans="2:5">
      <c r="B74" s="371"/>
      <c r="C74" s="368"/>
      <c r="D74" s="371"/>
      <c r="E74" s="371"/>
    </row>
    <row r="75" spans="2:5">
      <c r="B75" s="371"/>
      <c r="C75" s="368"/>
      <c r="D75" s="371"/>
      <c r="E75" s="371"/>
    </row>
    <row r="76" spans="2:5">
      <c r="B76" s="371"/>
      <c r="C76" s="368"/>
      <c r="D76" s="371"/>
      <c r="E76" s="371"/>
    </row>
    <row r="77" spans="2:5">
      <c r="B77" s="371"/>
      <c r="C77" s="368"/>
      <c r="D77" s="371"/>
      <c r="E77" s="371"/>
    </row>
    <row r="78" spans="2:5">
      <c r="B78" s="371"/>
      <c r="C78" s="368"/>
      <c r="D78" s="371"/>
      <c r="E78" s="371"/>
    </row>
    <row r="79" spans="2:5">
      <c r="B79" s="371"/>
      <c r="C79" s="368"/>
      <c r="D79" s="371"/>
      <c r="E79" s="371"/>
    </row>
    <row r="80" spans="2:5">
      <c r="B80" s="371"/>
      <c r="C80" s="368"/>
      <c r="D80" s="371"/>
      <c r="E80" s="371"/>
    </row>
    <row r="81" spans="2:5">
      <c r="B81" s="371"/>
      <c r="C81" s="368"/>
      <c r="D81" s="371"/>
      <c r="E81" s="371"/>
    </row>
    <row r="82" spans="2:5">
      <c r="B82" s="371"/>
      <c r="C82" s="368"/>
      <c r="D82" s="371"/>
      <c r="E82" s="371"/>
    </row>
    <row r="83" spans="2:5">
      <c r="B83" s="371"/>
      <c r="C83" s="368"/>
      <c r="D83" s="371"/>
      <c r="E83" s="371"/>
    </row>
    <row r="84" spans="2:5" ht="7.9" customHeight="1"/>
    <row r="85" spans="2:5" ht="7.9" customHeight="1"/>
  </sheetData>
  <sheetProtection password="D6CB" sheet="1" objects="1" scenarios="1" formatCells="0" formatColumns="0" formatRows="0" insertColumns="0" insertRows="0" deleteColumns="0" deleteRows="0" selectLockedCells="1"/>
  <autoFilter ref="B5:E12"/>
  <mergeCells count="1">
    <mergeCell ref="C4:E4"/>
  </mergeCells>
  <pageMargins left="0.39370078740157483" right="0.39370078740157483" top="0.39370078740157483" bottom="0.39370078740157483" header="0" footer="0"/>
  <pageSetup paperSize="9" scale="68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'Sayaç Bilgileri'!$AF$14:$AF$29</xm:f>
          </x14:formula1>
          <xm:sqref>C6:C83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9">
    <pageSetUpPr fitToPage="1"/>
  </sheetPr>
  <dimension ref="A1:F48"/>
  <sheetViews>
    <sheetView showGridLines="0" view="pageBreakPreview" zoomScale="80" zoomScaleNormal="80" zoomScaleSheetLayoutView="80" workbookViewId="0">
      <selection activeCell="I27" sqref="I27"/>
    </sheetView>
  </sheetViews>
  <sheetFormatPr defaultColWidth="8.85546875" defaultRowHeight="12.75"/>
  <cols>
    <col min="1" max="1" width="1.7109375" style="83" customWidth="1"/>
    <col min="2" max="2" width="80.85546875" style="83" customWidth="1"/>
    <col min="3" max="6" width="29.7109375" style="83" customWidth="1"/>
    <col min="7" max="7" width="1.7109375" style="83" customWidth="1"/>
    <col min="8" max="13" width="12.5703125" style="83" bestFit="1" customWidth="1"/>
    <col min="14" max="16384" width="8.85546875" style="83"/>
  </cols>
  <sheetData>
    <row r="1" spans="1:6" ht="7.9" customHeight="1">
      <c r="A1" s="756"/>
      <c r="B1" s="756"/>
      <c r="C1" s="756"/>
      <c r="D1" s="756"/>
      <c r="E1" s="756"/>
      <c r="F1" s="756"/>
    </row>
    <row r="2" spans="1:6" ht="15.75">
      <c r="A2" s="756"/>
      <c r="B2" s="638" t="s">
        <v>944</v>
      </c>
      <c r="C2" s="638"/>
      <c r="D2" s="638"/>
      <c r="E2" s="638"/>
      <c r="F2" s="756"/>
    </row>
    <row r="3" spans="1:6" ht="7.9" customHeight="1" thickBot="1">
      <c r="A3" s="756"/>
      <c r="B3" s="638"/>
      <c r="C3" s="638"/>
      <c r="D3" s="638"/>
      <c r="E3" s="638"/>
      <c r="F3" s="756"/>
    </row>
    <row r="4" spans="1:6" ht="15.75" thickBot="1">
      <c r="A4" s="756"/>
      <c r="B4" s="757" t="s">
        <v>33</v>
      </c>
      <c r="C4" s="758">
        <v>41639</v>
      </c>
      <c r="D4" s="758">
        <v>42004</v>
      </c>
      <c r="E4" s="758">
        <v>42369</v>
      </c>
      <c r="F4" s="758">
        <v>42735</v>
      </c>
    </row>
    <row r="5" spans="1:6" ht="15">
      <c r="B5" s="759" t="s">
        <v>34</v>
      </c>
      <c r="C5" s="233"/>
      <c r="D5" s="233"/>
      <c r="E5" s="233"/>
      <c r="F5" s="233"/>
    </row>
    <row r="6" spans="1:6" ht="15">
      <c r="B6" s="760" t="s">
        <v>35</v>
      </c>
      <c r="C6" s="234"/>
      <c r="D6" s="234"/>
      <c r="E6" s="234"/>
      <c r="F6" s="234"/>
    </row>
    <row r="7" spans="1:6" ht="15.75" thickBot="1">
      <c r="B7" s="761" t="s">
        <v>531</v>
      </c>
      <c r="C7" s="374"/>
      <c r="D7" s="374"/>
      <c r="E7" s="374"/>
      <c r="F7" s="374"/>
    </row>
    <row r="8" spans="1:6" ht="7.9" customHeight="1" thickBot="1">
      <c r="B8" s="762"/>
      <c r="C8" s="145"/>
      <c r="D8" s="145"/>
      <c r="E8" s="145"/>
      <c r="F8" s="145"/>
    </row>
    <row r="9" spans="1:6" ht="15.75" thickBot="1">
      <c r="B9" s="757" t="s">
        <v>684</v>
      </c>
      <c r="C9" s="758">
        <v>41639</v>
      </c>
      <c r="D9" s="758">
        <v>42004</v>
      </c>
      <c r="E9" s="758">
        <v>42369</v>
      </c>
      <c r="F9" s="758">
        <v>42735</v>
      </c>
    </row>
    <row r="10" spans="1:6" ht="14.25" customHeight="1">
      <c r="B10" s="763" t="s">
        <v>671</v>
      </c>
      <c r="C10" s="767">
        <f>SUM(C11:C13)</f>
        <v>0</v>
      </c>
      <c r="D10" s="767">
        <f>SUM(D11:D13)</f>
        <v>0</v>
      </c>
      <c r="E10" s="767">
        <f>SUM(E11:E13)</f>
        <v>0</v>
      </c>
      <c r="F10" s="767">
        <f>SUM(F11:F13)</f>
        <v>0</v>
      </c>
    </row>
    <row r="11" spans="1:6" ht="14.25" customHeight="1">
      <c r="B11" s="764" t="s">
        <v>675</v>
      </c>
      <c r="C11" s="235"/>
      <c r="D11" s="235"/>
      <c r="E11" s="235"/>
      <c r="F11" s="235"/>
    </row>
    <row r="12" spans="1:6" ht="14.25" customHeight="1">
      <c r="B12" s="764" t="s">
        <v>676</v>
      </c>
      <c r="C12" s="235"/>
      <c r="D12" s="235"/>
      <c r="E12" s="235"/>
      <c r="F12" s="235"/>
    </row>
    <row r="13" spans="1:6" ht="14.25" customHeight="1">
      <c r="B13" s="764" t="s">
        <v>677</v>
      </c>
      <c r="C13" s="235"/>
      <c r="D13" s="235"/>
      <c r="E13" s="235"/>
      <c r="F13" s="235"/>
    </row>
    <row r="14" spans="1:6" ht="14.25" customHeight="1">
      <c r="B14" s="763" t="s">
        <v>672</v>
      </c>
      <c r="C14" s="235"/>
      <c r="D14" s="235"/>
      <c r="E14" s="235"/>
      <c r="F14" s="235"/>
    </row>
    <row r="15" spans="1:6" ht="14.25" customHeight="1">
      <c r="B15" s="763" t="s">
        <v>673</v>
      </c>
      <c r="C15" s="767">
        <f>SUM(C16:C19)</f>
        <v>0</v>
      </c>
      <c r="D15" s="767">
        <f>SUM(D16:D19)</f>
        <v>0</v>
      </c>
      <c r="E15" s="767">
        <f>SUM(E16:E19)</f>
        <v>0</v>
      </c>
      <c r="F15" s="767">
        <f>SUM(F16:F19)</f>
        <v>0</v>
      </c>
    </row>
    <row r="16" spans="1:6" ht="14.25" customHeight="1">
      <c r="B16" s="764" t="s">
        <v>678</v>
      </c>
      <c r="C16" s="235"/>
      <c r="D16" s="235"/>
      <c r="E16" s="235"/>
      <c r="F16" s="235"/>
    </row>
    <row r="17" spans="2:6" ht="14.25" customHeight="1">
      <c r="B17" s="764" t="s">
        <v>679</v>
      </c>
      <c r="C17" s="235"/>
      <c r="D17" s="235"/>
      <c r="E17" s="235"/>
      <c r="F17" s="235"/>
    </row>
    <row r="18" spans="2:6" ht="14.25" customHeight="1">
      <c r="B18" s="764" t="s">
        <v>680</v>
      </c>
      <c r="C18" s="235"/>
      <c r="D18" s="235"/>
      <c r="E18" s="235"/>
      <c r="F18" s="235"/>
    </row>
    <row r="19" spans="2:6" ht="14.25" customHeight="1">
      <c r="B19" s="764" t="s">
        <v>681</v>
      </c>
      <c r="C19" s="235"/>
      <c r="D19" s="235"/>
      <c r="E19" s="235"/>
      <c r="F19" s="235"/>
    </row>
    <row r="20" spans="2:6" ht="14.25" customHeight="1">
      <c r="B20" s="763" t="s">
        <v>674</v>
      </c>
      <c r="C20" s="235"/>
      <c r="D20" s="235"/>
      <c r="E20" s="235"/>
      <c r="F20" s="235"/>
    </row>
    <row r="21" spans="2:6" ht="14.25" customHeight="1">
      <c r="B21" s="763" t="s">
        <v>682</v>
      </c>
      <c r="C21" s="235"/>
      <c r="D21" s="235"/>
      <c r="E21" s="235"/>
      <c r="F21" s="235"/>
    </row>
    <row r="22" spans="2:6" ht="14.25" customHeight="1" thickBot="1">
      <c r="B22" s="763" t="s">
        <v>683</v>
      </c>
      <c r="C22" s="235"/>
      <c r="D22" s="235"/>
      <c r="E22" s="235"/>
      <c r="F22" s="235"/>
    </row>
    <row r="23" spans="2:6" ht="14.25" customHeight="1" thickBot="1">
      <c r="B23" s="765" t="s">
        <v>16</v>
      </c>
      <c r="C23" s="768">
        <f>C10+C14+C15+C20+C21+C22</f>
        <v>0</v>
      </c>
      <c r="D23" s="768">
        <f>D10+D14+D15+D20+D21+D22</f>
        <v>0</v>
      </c>
      <c r="E23" s="769">
        <f>E10+E14+E15+E20+E21+E22</f>
        <v>0</v>
      </c>
      <c r="F23" s="769">
        <f>F10+F14+F15+F20+F21+F22</f>
        <v>0</v>
      </c>
    </row>
    <row r="24" spans="2:6" ht="7.9" customHeight="1" thickBot="1">
      <c r="B24" s="766"/>
      <c r="C24" s="251"/>
      <c r="D24" s="251"/>
      <c r="E24" s="251"/>
      <c r="F24" s="251"/>
    </row>
    <row r="25" spans="2:6" ht="15.75" thickBot="1">
      <c r="B25" s="757" t="s">
        <v>685</v>
      </c>
      <c r="C25" s="758">
        <v>41639</v>
      </c>
      <c r="D25" s="758">
        <v>42004</v>
      </c>
      <c r="E25" s="758">
        <v>42369</v>
      </c>
      <c r="F25" s="758">
        <v>42735</v>
      </c>
    </row>
    <row r="26" spans="2:6" ht="15">
      <c r="B26" s="763" t="s">
        <v>686</v>
      </c>
      <c r="C26" s="767">
        <f>SUM(C27:C29)</f>
        <v>0</v>
      </c>
      <c r="D26" s="767">
        <f>SUM(D27:D29)</f>
        <v>0</v>
      </c>
      <c r="E26" s="767">
        <f>SUM(E27:E29)</f>
        <v>0</v>
      </c>
      <c r="F26" s="767">
        <f>SUM(F27:F29)</f>
        <v>0</v>
      </c>
    </row>
    <row r="27" spans="2:6" ht="14.25">
      <c r="B27" s="764" t="s">
        <v>675</v>
      </c>
      <c r="C27" s="235"/>
      <c r="D27" s="235"/>
      <c r="E27" s="235"/>
      <c r="F27" s="235"/>
    </row>
    <row r="28" spans="2:6" ht="14.25">
      <c r="B28" s="764" t="s">
        <v>676</v>
      </c>
      <c r="C28" s="235"/>
      <c r="D28" s="235"/>
      <c r="E28" s="235"/>
      <c r="F28" s="235"/>
    </row>
    <row r="29" spans="2:6" ht="14.25">
      <c r="B29" s="764" t="s">
        <v>677</v>
      </c>
      <c r="C29" s="235"/>
      <c r="D29" s="235"/>
      <c r="E29" s="235"/>
      <c r="F29" s="235"/>
    </row>
    <row r="30" spans="2:6" ht="15">
      <c r="B30" s="763" t="s">
        <v>687</v>
      </c>
      <c r="C30" s="235"/>
      <c r="D30" s="235"/>
      <c r="E30" s="235"/>
      <c r="F30" s="235"/>
    </row>
    <row r="31" spans="2:6" ht="15">
      <c r="B31" s="763" t="s">
        <v>688</v>
      </c>
      <c r="C31" s="767">
        <f>SUM(C32:C35)</f>
        <v>0</v>
      </c>
      <c r="D31" s="767">
        <f>SUM(D32:D35)</f>
        <v>0</v>
      </c>
      <c r="E31" s="767">
        <f>SUM(E32:E35)</f>
        <v>0</v>
      </c>
      <c r="F31" s="767">
        <f>SUM(F32:F35)</f>
        <v>0</v>
      </c>
    </row>
    <row r="32" spans="2:6" ht="14.25">
      <c r="B32" s="764" t="s">
        <v>678</v>
      </c>
      <c r="C32" s="235"/>
      <c r="D32" s="235"/>
      <c r="E32" s="235"/>
      <c r="F32" s="235"/>
    </row>
    <row r="33" spans="2:6" ht="14.25">
      <c r="B33" s="764" t="s">
        <v>679</v>
      </c>
      <c r="C33" s="235"/>
      <c r="D33" s="235"/>
      <c r="E33" s="235"/>
      <c r="F33" s="235"/>
    </row>
    <row r="34" spans="2:6" ht="14.25">
      <c r="B34" s="764" t="s">
        <v>680</v>
      </c>
      <c r="C34" s="235"/>
      <c r="D34" s="235"/>
      <c r="E34" s="235"/>
      <c r="F34" s="235"/>
    </row>
    <row r="35" spans="2:6" ht="14.25">
      <c r="B35" s="764" t="s">
        <v>681</v>
      </c>
      <c r="C35" s="235"/>
      <c r="D35" s="235"/>
      <c r="E35" s="235"/>
      <c r="F35" s="235"/>
    </row>
    <row r="36" spans="2:6" ht="15">
      <c r="B36" s="763" t="s">
        <v>689</v>
      </c>
      <c r="C36" s="235"/>
      <c r="D36" s="235"/>
      <c r="E36" s="235"/>
      <c r="F36" s="235"/>
    </row>
    <row r="37" spans="2:6" ht="15">
      <c r="B37" s="763" t="s">
        <v>690</v>
      </c>
      <c r="C37" s="235"/>
      <c r="D37" s="235"/>
      <c r="E37" s="235"/>
      <c r="F37" s="235"/>
    </row>
    <row r="38" spans="2:6" ht="15.75" thickBot="1">
      <c r="B38" s="763" t="s">
        <v>691</v>
      </c>
      <c r="C38" s="235"/>
      <c r="D38" s="235"/>
      <c r="E38" s="235"/>
      <c r="F38" s="235"/>
    </row>
    <row r="39" spans="2:6" ht="14.25" customHeight="1" thickBot="1">
      <c r="B39" s="765" t="s">
        <v>16</v>
      </c>
      <c r="C39" s="768">
        <f>C26+C30+C31+C36+C37+C38</f>
        <v>0</v>
      </c>
      <c r="D39" s="768">
        <f>D26+D30+D31+D36+D37+D38</f>
        <v>0</v>
      </c>
      <c r="E39" s="769">
        <f>E26+E30+E31+E36+E37+E38</f>
        <v>0</v>
      </c>
      <c r="F39" s="769">
        <f>F26+F30+F31+F36+F37+F38</f>
        <v>0</v>
      </c>
    </row>
    <row r="40" spans="2:6" s="252" customFormat="1" ht="7.9" customHeight="1"/>
    <row r="41" spans="2:6" s="252" customFormat="1"/>
    <row r="42" spans="2:6" s="252" customFormat="1"/>
    <row r="43" spans="2:6" s="252" customFormat="1"/>
    <row r="44" spans="2:6" s="252" customFormat="1"/>
    <row r="45" spans="2:6" s="252" customFormat="1"/>
    <row r="46" spans="2:6" s="252" customFormat="1"/>
    <row r="47" spans="2:6" s="252" customFormat="1"/>
    <row r="48" spans="2:6" s="252" customFormat="1"/>
  </sheetData>
  <sheetProtection password="D6CB" sheet="1" objects="1" scenarios="1" formatCells="0" formatColumns="0" formatRows="0" selectLockedCells="1"/>
  <pageMargins left="0.39370078740157483" right="0.39370078740157483" top="0.39370078740157483" bottom="0.39370078740157483" header="0" footer="0"/>
  <pageSetup paperSize="9" scale="69" orientation="landscape" r:id="rId1"/>
  <headerFooter alignWithMargins="0">
    <oddFooter>&amp;R&amp;P/&amp;N</oddFooter>
  </headerFooter>
  <ignoredErrors>
    <ignoredError sqref="C26:E37 C24:E25 C10:E21" unlocked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0">
    <pageSetUpPr fitToPage="1"/>
  </sheetPr>
  <dimension ref="A1:O14"/>
  <sheetViews>
    <sheetView showGridLines="0" view="pageBreakPreview" zoomScale="80" zoomScaleNormal="100" zoomScaleSheetLayoutView="80" workbookViewId="0">
      <selection activeCell="L1" sqref="L1"/>
    </sheetView>
  </sheetViews>
  <sheetFormatPr defaultColWidth="9.140625" defaultRowHeight="12.75"/>
  <cols>
    <col min="1" max="1" width="1.7109375" style="65" customWidth="1"/>
    <col min="2" max="2" width="9.140625" style="65"/>
    <col min="3" max="3" width="29.85546875" style="65" customWidth="1"/>
    <col min="4" max="4" width="17.140625" style="65" customWidth="1"/>
    <col min="5" max="5" width="16.7109375" style="65" customWidth="1"/>
    <col min="6" max="6" width="13.140625" style="65" customWidth="1"/>
    <col min="7" max="8" width="10.7109375" style="65" customWidth="1"/>
    <col min="9" max="9" width="11.85546875" style="65" customWidth="1"/>
    <col min="10" max="10" width="13.42578125" style="65" customWidth="1"/>
    <col min="11" max="11" width="12.7109375" style="65" customWidth="1"/>
    <col min="12" max="12" width="1.7109375" style="65" customWidth="1"/>
    <col min="13" max="14" width="10.7109375" style="65" customWidth="1"/>
    <col min="15" max="15" width="3.7109375" style="65" customWidth="1"/>
    <col min="16" max="19" width="10.7109375" style="65" customWidth="1"/>
    <col min="20" max="20" width="3.42578125" style="65" customWidth="1"/>
    <col min="21" max="16384" width="9.140625" style="65"/>
  </cols>
  <sheetData>
    <row r="1" spans="1:15" ht="7.9" customHeight="1">
      <c r="A1" s="770"/>
      <c r="B1" s="770"/>
      <c r="C1" s="770"/>
      <c r="D1" s="770"/>
      <c r="E1" s="770"/>
      <c r="F1" s="770"/>
      <c r="G1" s="770"/>
      <c r="H1" s="770"/>
      <c r="I1" s="770"/>
      <c r="J1" s="770"/>
      <c r="K1" s="770"/>
    </row>
    <row r="2" spans="1:15" ht="15.75">
      <c r="A2" s="770"/>
      <c r="B2" s="580" t="s">
        <v>440</v>
      </c>
      <c r="C2" s="770"/>
      <c r="D2" s="770"/>
      <c r="E2" s="590"/>
      <c r="F2" s="590"/>
      <c r="G2" s="770"/>
      <c r="H2" s="770"/>
      <c r="I2" s="770"/>
      <c r="J2" s="771"/>
      <c r="K2" s="771"/>
      <c r="L2" s="448"/>
      <c r="O2" s="479"/>
    </row>
    <row r="3" spans="1:15" ht="7.9" customHeight="1" thickBot="1">
      <c r="A3" s="770"/>
      <c r="B3" s="772"/>
      <c r="C3" s="770"/>
      <c r="D3" s="770"/>
      <c r="E3" s="590"/>
      <c r="F3" s="590"/>
      <c r="G3" s="770"/>
      <c r="H3" s="770"/>
      <c r="I3" s="770"/>
      <c r="J3" s="771"/>
      <c r="K3" s="771"/>
      <c r="L3" s="448"/>
      <c r="O3" s="479"/>
    </row>
    <row r="4" spans="1:15" ht="17.25" customHeight="1" thickBot="1">
      <c r="A4" s="770"/>
      <c r="B4" s="1255" t="s">
        <v>1096</v>
      </c>
      <c r="C4" s="1256"/>
      <c r="D4" s="1256"/>
      <c r="E4" s="1256"/>
      <c r="F4" s="1256"/>
      <c r="G4" s="1256"/>
      <c r="H4" s="1256"/>
      <c r="I4" s="1256"/>
      <c r="J4" s="1256"/>
      <c r="K4" s="1257"/>
    </row>
    <row r="5" spans="1:15" ht="25.5">
      <c r="A5" s="770"/>
      <c r="B5" s="773" t="s">
        <v>441</v>
      </c>
      <c r="C5" s="774" t="s">
        <v>442</v>
      </c>
      <c r="D5" s="774" t="s">
        <v>443</v>
      </c>
      <c r="E5" s="774" t="s">
        <v>444</v>
      </c>
      <c r="F5" s="774" t="s">
        <v>445</v>
      </c>
      <c r="G5" s="774" t="s">
        <v>446</v>
      </c>
      <c r="H5" s="774" t="s">
        <v>447</v>
      </c>
      <c r="I5" s="774" t="s">
        <v>695</v>
      </c>
      <c r="J5" s="774" t="s">
        <v>1097</v>
      </c>
      <c r="K5" s="775" t="s">
        <v>448</v>
      </c>
      <c r="M5" s="480"/>
    </row>
    <row r="6" spans="1:15" s="69" customFormat="1">
      <c r="B6" s="66"/>
      <c r="C6" s="67"/>
      <c r="D6" s="67"/>
      <c r="E6" s="67"/>
      <c r="F6" s="67"/>
      <c r="G6" s="67"/>
      <c r="H6" s="67"/>
      <c r="I6" s="67"/>
      <c r="J6" s="67"/>
      <c r="K6" s="68"/>
    </row>
    <row r="7" spans="1:15" s="69" customFormat="1">
      <c r="B7" s="66"/>
      <c r="C7" s="67"/>
      <c r="D7" s="67"/>
      <c r="E7" s="67"/>
      <c r="F7" s="67"/>
      <c r="G7" s="67"/>
      <c r="H7" s="67"/>
      <c r="I7" s="67"/>
      <c r="J7" s="67"/>
      <c r="K7" s="68"/>
    </row>
    <row r="8" spans="1:15" s="69" customFormat="1">
      <c r="B8" s="66"/>
      <c r="C8" s="67"/>
      <c r="D8" s="67"/>
      <c r="E8" s="67"/>
      <c r="F8" s="67"/>
      <c r="G8" s="67"/>
      <c r="H8" s="67"/>
      <c r="I8" s="67"/>
      <c r="J8" s="67"/>
      <c r="K8" s="68"/>
    </row>
    <row r="9" spans="1:15" s="69" customFormat="1">
      <c r="B9" s="66"/>
      <c r="C9" s="67"/>
      <c r="D9" s="67"/>
      <c r="E9" s="67"/>
      <c r="F9" s="67"/>
      <c r="G9" s="67"/>
      <c r="H9" s="67"/>
      <c r="I9" s="67"/>
      <c r="J9" s="67"/>
      <c r="K9" s="68"/>
    </row>
    <row r="10" spans="1:15" s="69" customFormat="1">
      <c r="B10" s="66"/>
      <c r="C10" s="67"/>
      <c r="D10" s="67"/>
      <c r="E10" s="67"/>
      <c r="F10" s="67"/>
      <c r="G10" s="67"/>
      <c r="H10" s="67"/>
      <c r="I10" s="67"/>
      <c r="J10" s="67"/>
      <c r="K10" s="68"/>
    </row>
    <row r="11" spans="1:15" s="69" customFormat="1">
      <c r="B11" s="66"/>
      <c r="C11" s="67"/>
      <c r="D11" s="67"/>
      <c r="E11" s="67"/>
      <c r="F11" s="67"/>
      <c r="G11" s="67"/>
      <c r="H11" s="67"/>
      <c r="I11" s="67"/>
      <c r="J11" s="67"/>
      <c r="K11" s="68"/>
    </row>
    <row r="12" spans="1:15" s="69" customFormat="1">
      <c r="B12" s="66"/>
      <c r="C12" s="67"/>
      <c r="D12" s="67"/>
      <c r="E12" s="67"/>
      <c r="F12" s="67"/>
      <c r="G12" s="67"/>
      <c r="H12" s="67"/>
      <c r="I12" s="67"/>
      <c r="J12" s="67"/>
      <c r="K12" s="68"/>
    </row>
    <row r="13" spans="1:15" s="69" customFormat="1" ht="13.5" thickBot="1">
      <c r="B13" s="70"/>
      <c r="C13" s="71"/>
      <c r="D13" s="71"/>
      <c r="E13" s="71"/>
      <c r="F13" s="71"/>
      <c r="G13" s="71"/>
      <c r="H13" s="71"/>
      <c r="I13" s="71"/>
      <c r="J13" s="71"/>
      <c r="K13" s="72"/>
    </row>
    <row r="14" spans="1:15" ht="7.9" customHeight="1">
      <c r="B14" s="73"/>
    </row>
  </sheetData>
  <sheetProtection password="D6CB" sheet="1" objects="1" scenarios="1" formatCells="0" formatColumns="0" formatRows="0" insertColumns="0" insertRows="0" deleteColumns="0" deleteRows="0" selectLockedCells="1"/>
  <mergeCells count="1">
    <mergeCell ref="B4:K4"/>
  </mergeCells>
  <pageMargins left="0.39370078740157483" right="0.39370078740157483" top="0.39370078740157483" bottom="0.39370078740157483" header="0" footer="0"/>
  <pageSetup paperSize="9" scale="6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1">
    <pageSetUpPr fitToPage="1"/>
  </sheetPr>
  <dimension ref="A1:J85"/>
  <sheetViews>
    <sheetView showGridLines="0" view="pageBreakPreview" zoomScale="80" zoomScaleSheetLayoutView="80" workbookViewId="0">
      <selection activeCell="H7" sqref="H7"/>
    </sheetView>
  </sheetViews>
  <sheetFormatPr defaultColWidth="9.140625" defaultRowHeight="12.75"/>
  <cols>
    <col min="1" max="1" width="1.7109375" style="1" customWidth="1"/>
    <col min="2" max="2" width="41" style="1" customWidth="1"/>
    <col min="3" max="3" width="7.28515625" style="481" bestFit="1" customWidth="1"/>
    <col min="4" max="4" width="13.140625" style="1" bestFit="1" customWidth="1"/>
    <col min="5" max="6" width="10.85546875" style="1" bestFit="1" customWidth="1"/>
    <col min="7" max="7" width="10.85546875" style="1" customWidth="1"/>
    <col min="8" max="8" width="1.7109375" style="1" customWidth="1"/>
    <col min="9" max="9" width="13.85546875" style="1" customWidth="1"/>
    <col min="10" max="13" width="10.28515625" style="1" bestFit="1" customWidth="1"/>
    <col min="14" max="19" width="12.140625" style="1" bestFit="1" customWidth="1"/>
    <col min="20" max="16384" width="9.140625" style="1"/>
  </cols>
  <sheetData>
    <row r="1" spans="1:9" ht="9" customHeight="1">
      <c r="A1" s="574"/>
      <c r="B1" s="574"/>
      <c r="C1" s="776"/>
      <c r="D1" s="574"/>
      <c r="E1" s="574"/>
      <c r="F1" s="574"/>
      <c r="G1" s="574"/>
    </row>
    <row r="2" spans="1:9" ht="15.75">
      <c r="A2" s="574"/>
      <c r="B2" s="580" t="s">
        <v>101</v>
      </c>
      <c r="C2" s="777"/>
      <c r="D2" s="590"/>
      <c r="E2" s="590"/>
      <c r="F2" s="590"/>
      <c r="G2" s="778"/>
      <c r="H2" s="81"/>
      <c r="I2" s="81"/>
    </row>
    <row r="3" spans="1:9" s="6" customFormat="1" ht="13.5" thickBot="1">
      <c r="A3" s="779"/>
      <c r="B3" s="779"/>
      <c r="C3" s="780"/>
      <c r="D3" s="779"/>
      <c r="E3" s="779"/>
      <c r="F3" s="779"/>
      <c r="G3" s="779"/>
    </row>
    <row r="4" spans="1:9" ht="13.5" customHeight="1" thickBot="1">
      <c r="A4" s="574"/>
      <c r="B4" s="1258" t="s">
        <v>37</v>
      </c>
      <c r="C4" s="1259"/>
      <c r="D4" s="1259"/>
      <c r="E4" s="1259"/>
      <c r="F4" s="1259"/>
      <c r="G4" s="1260"/>
    </row>
    <row r="5" spans="1:9" ht="22.5" customHeight="1" thickBot="1">
      <c r="A5" s="574"/>
      <c r="B5" s="781"/>
      <c r="C5" s="782" t="s">
        <v>38</v>
      </c>
      <c r="D5" s="783">
        <v>41639</v>
      </c>
      <c r="E5" s="783">
        <v>42004</v>
      </c>
      <c r="F5" s="783">
        <v>42369</v>
      </c>
      <c r="G5" s="783">
        <v>42735</v>
      </c>
    </row>
    <row r="6" spans="1:9" ht="12.75" customHeight="1">
      <c r="B6" s="784" t="s">
        <v>39</v>
      </c>
      <c r="C6" s="785"/>
      <c r="D6" s="375"/>
      <c r="E6" s="375"/>
      <c r="F6" s="376"/>
      <c r="G6" s="376"/>
    </row>
    <row r="7" spans="1:9" ht="12.75" customHeight="1">
      <c r="B7" s="786" t="s">
        <v>696</v>
      </c>
      <c r="C7" s="787" t="s">
        <v>2</v>
      </c>
      <c r="D7" s="795">
        <f>D8+D9</f>
        <v>0</v>
      </c>
      <c r="E7" s="795">
        <f t="shared" ref="E7:G7" si="0">E8+E9</f>
        <v>0</v>
      </c>
      <c r="F7" s="795">
        <f t="shared" si="0"/>
        <v>0</v>
      </c>
      <c r="G7" s="795">
        <f t="shared" si="0"/>
        <v>0</v>
      </c>
    </row>
    <row r="8" spans="1:9" ht="12.75" customHeight="1">
      <c r="B8" s="788" t="s">
        <v>698</v>
      </c>
      <c r="C8" s="787" t="s">
        <v>2</v>
      </c>
      <c r="D8" s="531"/>
      <c r="E8" s="531"/>
      <c r="F8" s="532"/>
      <c r="G8" s="532"/>
    </row>
    <row r="9" spans="1:9" ht="12.75" customHeight="1">
      <c r="B9" s="788" t="s">
        <v>697</v>
      </c>
      <c r="C9" s="787" t="s">
        <v>2</v>
      </c>
      <c r="D9" s="531"/>
      <c r="E9" s="531"/>
      <c r="F9" s="532"/>
      <c r="G9" s="532"/>
    </row>
    <row r="10" spans="1:9" ht="12" customHeight="1">
      <c r="B10" s="789" t="s">
        <v>699</v>
      </c>
      <c r="C10" s="787" t="s">
        <v>700</v>
      </c>
      <c r="D10" s="531"/>
      <c r="E10" s="531"/>
      <c r="F10" s="532"/>
      <c r="G10" s="532"/>
    </row>
    <row r="11" spans="1:9" ht="12.75" customHeight="1">
      <c r="B11" s="784" t="s">
        <v>40</v>
      </c>
      <c r="C11" s="787"/>
      <c r="D11" s="531"/>
      <c r="E11" s="531"/>
      <c r="F11" s="532"/>
      <c r="G11" s="532"/>
    </row>
    <row r="12" spans="1:9" ht="12.75" customHeight="1">
      <c r="B12" s="786" t="s">
        <v>41</v>
      </c>
      <c r="C12" s="787" t="s">
        <v>2</v>
      </c>
      <c r="D12" s="531"/>
      <c r="E12" s="531"/>
      <c r="F12" s="532"/>
      <c r="G12" s="532"/>
    </row>
    <row r="13" spans="1:9" ht="12.75" customHeight="1">
      <c r="B13" s="786" t="s">
        <v>42</v>
      </c>
      <c r="C13" s="787" t="s">
        <v>2</v>
      </c>
      <c r="D13" s="531"/>
      <c r="E13" s="531"/>
      <c r="F13" s="532"/>
      <c r="G13" s="532"/>
    </row>
    <row r="14" spans="1:9" ht="12.75" customHeight="1">
      <c r="B14" s="786" t="s">
        <v>43</v>
      </c>
      <c r="C14" s="787" t="s">
        <v>2</v>
      </c>
      <c r="D14" s="531"/>
      <c r="E14" s="531"/>
      <c r="F14" s="532"/>
      <c r="G14" s="532"/>
    </row>
    <row r="15" spans="1:9" ht="12.75" customHeight="1">
      <c r="B15" s="786" t="s">
        <v>44</v>
      </c>
      <c r="C15" s="787" t="s">
        <v>2</v>
      </c>
      <c r="D15" s="531"/>
      <c r="E15" s="531"/>
      <c r="F15" s="532"/>
      <c r="G15" s="532"/>
    </row>
    <row r="16" spans="1:9" ht="12.75" customHeight="1">
      <c r="B16" s="786" t="s">
        <v>1032</v>
      </c>
      <c r="C16" s="787" t="s">
        <v>2</v>
      </c>
      <c r="D16" s="531"/>
      <c r="E16" s="531"/>
      <c r="F16" s="532"/>
      <c r="G16" s="532"/>
    </row>
    <row r="17" spans="2:7" ht="12.75" customHeight="1">
      <c r="B17" s="784" t="s">
        <v>45</v>
      </c>
      <c r="C17" s="787"/>
      <c r="D17" s="531"/>
      <c r="E17" s="531"/>
      <c r="F17" s="532"/>
      <c r="G17" s="532"/>
    </row>
    <row r="18" spans="2:7" ht="12.75" customHeight="1">
      <c r="B18" s="786" t="s">
        <v>46</v>
      </c>
      <c r="C18" s="787" t="s">
        <v>2</v>
      </c>
      <c r="D18" s="531"/>
      <c r="E18" s="531"/>
      <c r="F18" s="532"/>
      <c r="G18" s="532"/>
    </row>
    <row r="19" spans="2:7" ht="12.75" customHeight="1">
      <c r="B19" s="786" t="s">
        <v>47</v>
      </c>
      <c r="C19" s="787" t="s">
        <v>2</v>
      </c>
      <c r="D19" s="531"/>
      <c r="E19" s="531"/>
      <c r="F19" s="532"/>
      <c r="G19" s="532"/>
    </row>
    <row r="20" spans="2:7" ht="12.75" customHeight="1">
      <c r="B20" s="786" t="s">
        <v>48</v>
      </c>
      <c r="C20" s="787" t="s">
        <v>2</v>
      </c>
      <c r="D20" s="531"/>
      <c r="E20" s="531"/>
      <c r="F20" s="532"/>
      <c r="G20" s="532"/>
    </row>
    <row r="21" spans="2:7" ht="12.75" customHeight="1">
      <c r="B21" s="790" t="s">
        <v>49</v>
      </c>
      <c r="C21" s="787" t="s">
        <v>2</v>
      </c>
      <c r="D21" s="531"/>
      <c r="E21" s="531"/>
      <c r="F21" s="532"/>
      <c r="G21" s="532"/>
    </row>
    <row r="22" spans="2:7" ht="12.75" customHeight="1">
      <c r="B22" s="790" t="s">
        <v>50</v>
      </c>
      <c r="C22" s="787" t="s">
        <v>2</v>
      </c>
      <c r="D22" s="531"/>
      <c r="E22" s="531"/>
      <c r="F22" s="532"/>
      <c r="G22" s="532"/>
    </row>
    <row r="23" spans="2:7" ht="12.75" customHeight="1">
      <c r="B23" s="784" t="s">
        <v>51</v>
      </c>
      <c r="C23" s="787"/>
      <c r="D23" s="531"/>
      <c r="E23" s="531"/>
      <c r="F23" s="532"/>
      <c r="G23" s="532"/>
    </row>
    <row r="24" spans="2:7" ht="12.75" customHeight="1">
      <c r="B24" s="789" t="s">
        <v>52</v>
      </c>
      <c r="C24" s="787" t="s">
        <v>2</v>
      </c>
      <c r="D24" s="531"/>
      <c r="E24" s="531"/>
      <c r="F24" s="532"/>
      <c r="G24" s="532"/>
    </row>
    <row r="25" spans="2:7" ht="12.75" customHeight="1">
      <c r="B25" s="789" t="s">
        <v>53</v>
      </c>
      <c r="C25" s="787" t="s">
        <v>2</v>
      </c>
      <c r="D25" s="531"/>
      <c r="E25" s="531"/>
      <c r="F25" s="532"/>
      <c r="G25" s="532"/>
    </row>
    <row r="26" spans="2:7" ht="12.75" customHeight="1">
      <c r="B26" s="789" t="s">
        <v>54</v>
      </c>
      <c r="C26" s="787" t="s">
        <v>2</v>
      </c>
      <c r="D26" s="531"/>
      <c r="E26" s="531"/>
      <c r="F26" s="532"/>
      <c r="G26" s="532"/>
    </row>
    <row r="27" spans="2:7" ht="12.75" customHeight="1">
      <c r="B27" s="789" t="s">
        <v>55</v>
      </c>
      <c r="C27" s="787" t="s">
        <v>2</v>
      </c>
      <c r="D27" s="531"/>
      <c r="E27" s="531"/>
      <c r="F27" s="532"/>
      <c r="G27" s="532"/>
    </row>
    <row r="28" spans="2:7" ht="12.75" customHeight="1">
      <c r="B28" s="789" t="s">
        <v>56</v>
      </c>
      <c r="C28" s="787" t="s">
        <v>2</v>
      </c>
      <c r="D28" s="531"/>
      <c r="E28" s="531"/>
      <c r="F28" s="532"/>
      <c r="G28" s="532"/>
    </row>
    <row r="29" spans="2:7" ht="12.75" customHeight="1">
      <c r="B29" s="784" t="s">
        <v>57</v>
      </c>
      <c r="C29" s="787"/>
      <c r="D29" s="531"/>
      <c r="E29" s="531"/>
      <c r="F29" s="532"/>
      <c r="G29" s="532"/>
    </row>
    <row r="30" spans="2:7" ht="12.75" customHeight="1">
      <c r="B30" s="786" t="s">
        <v>58</v>
      </c>
      <c r="C30" s="787" t="s">
        <v>2</v>
      </c>
      <c r="D30" s="531"/>
      <c r="E30" s="531"/>
      <c r="F30" s="532"/>
      <c r="G30" s="532"/>
    </row>
    <row r="31" spans="2:7" ht="12.75" customHeight="1">
      <c r="B31" s="786" t="s">
        <v>59</v>
      </c>
      <c r="C31" s="787" t="s">
        <v>2</v>
      </c>
      <c r="D31" s="531"/>
      <c r="E31" s="531"/>
      <c r="F31" s="532"/>
      <c r="G31" s="532"/>
    </row>
    <row r="32" spans="2:7" ht="12.75" customHeight="1">
      <c r="B32" s="786" t="s">
        <v>60</v>
      </c>
      <c r="C32" s="787" t="s">
        <v>2</v>
      </c>
      <c r="D32" s="531"/>
      <c r="E32" s="531"/>
      <c r="F32" s="532"/>
      <c r="G32" s="532"/>
    </row>
    <row r="33" spans="2:7" ht="12.75" customHeight="1">
      <c r="B33" s="786" t="s">
        <v>61</v>
      </c>
      <c r="C33" s="787" t="s">
        <v>2</v>
      </c>
      <c r="D33" s="531"/>
      <c r="E33" s="531"/>
      <c r="F33" s="532"/>
      <c r="G33" s="532"/>
    </row>
    <row r="34" spans="2:7" ht="12.75" customHeight="1">
      <c r="B34" s="786" t="s">
        <v>62</v>
      </c>
      <c r="C34" s="787" t="s">
        <v>63</v>
      </c>
      <c r="D34" s="531"/>
      <c r="E34" s="531"/>
      <c r="F34" s="532"/>
      <c r="G34" s="532"/>
    </row>
    <row r="35" spans="2:7" ht="12.75" customHeight="1">
      <c r="B35" s="784" t="s">
        <v>64</v>
      </c>
      <c r="C35" s="787"/>
      <c r="D35" s="531"/>
      <c r="E35" s="531"/>
      <c r="F35" s="532"/>
      <c r="G35" s="532"/>
    </row>
    <row r="36" spans="2:7" ht="12.75" customHeight="1">
      <c r="B36" s="789" t="s">
        <v>65</v>
      </c>
      <c r="C36" s="787" t="s">
        <v>2</v>
      </c>
      <c r="D36" s="531"/>
      <c r="E36" s="531"/>
      <c r="F36" s="532"/>
      <c r="G36" s="532"/>
    </row>
    <row r="37" spans="2:7" ht="12.75" customHeight="1">
      <c r="B37" s="789" t="s">
        <v>66</v>
      </c>
      <c r="C37" s="787" t="s">
        <v>2</v>
      </c>
      <c r="D37" s="531"/>
      <c r="E37" s="531"/>
      <c r="F37" s="532"/>
      <c r="G37" s="532"/>
    </row>
    <row r="38" spans="2:7" ht="12.75" customHeight="1">
      <c r="B38" s="789" t="s">
        <v>67</v>
      </c>
      <c r="C38" s="787" t="s">
        <v>2</v>
      </c>
      <c r="D38" s="531"/>
      <c r="E38" s="531"/>
      <c r="F38" s="532"/>
      <c r="G38" s="532"/>
    </row>
    <row r="39" spans="2:7">
      <c r="B39" s="784" t="s">
        <v>68</v>
      </c>
      <c r="C39" s="787"/>
      <c r="D39" s="531"/>
      <c r="E39" s="531"/>
      <c r="F39" s="532"/>
      <c r="G39" s="532"/>
    </row>
    <row r="40" spans="2:7">
      <c r="B40" s="789" t="s">
        <v>69</v>
      </c>
      <c r="C40" s="787" t="s">
        <v>2</v>
      </c>
      <c r="D40" s="531"/>
      <c r="E40" s="531"/>
      <c r="F40" s="532"/>
      <c r="G40" s="532"/>
    </row>
    <row r="41" spans="2:7">
      <c r="B41" s="789" t="s">
        <v>70</v>
      </c>
      <c r="C41" s="787" t="s">
        <v>2</v>
      </c>
      <c r="D41" s="531"/>
      <c r="E41" s="531"/>
      <c r="F41" s="532"/>
      <c r="G41" s="532"/>
    </row>
    <row r="42" spans="2:7" ht="12" customHeight="1">
      <c r="B42" s="789" t="s">
        <v>71</v>
      </c>
      <c r="C42" s="787" t="s">
        <v>2</v>
      </c>
      <c r="D42" s="531"/>
      <c r="E42" s="531"/>
      <c r="F42" s="532"/>
      <c r="G42" s="532"/>
    </row>
    <row r="43" spans="2:7" ht="12" customHeight="1">
      <c r="B43" s="789" t="s">
        <v>72</v>
      </c>
      <c r="C43" s="787" t="s">
        <v>2</v>
      </c>
      <c r="D43" s="531"/>
      <c r="E43" s="531"/>
      <c r="F43" s="532"/>
      <c r="G43" s="532"/>
    </row>
    <row r="44" spans="2:7" ht="12" customHeight="1">
      <c r="B44" s="789" t="s">
        <v>73</v>
      </c>
      <c r="C44" s="787" t="s">
        <v>2</v>
      </c>
      <c r="D44" s="531"/>
      <c r="E44" s="531"/>
      <c r="F44" s="532"/>
      <c r="G44" s="532"/>
    </row>
    <row r="45" spans="2:7" ht="12.75" customHeight="1">
      <c r="B45" s="784" t="s">
        <v>74</v>
      </c>
      <c r="C45" s="787"/>
      <c r="D45" s="531"/>
      <c r="E45" s="531"/>
      <c r="F45" s="532"/>
      <c r="G45" s="532"/>
    </row>
    <row r="46" spans="2:7" ht="12.75" customHeight="1">
      <c r="B46" s="786" t="s">
        <v>75</v>
      </c>
      <c r="C46" s="787" t="s">
        <v>2</v>
      </c>
      <c r="D46" s="531"/>
      <c r="E46" s="531"/>
      <c r="F46" s="532"/>
      <c r="G46" s="532"/>
    </row>
    <row r="47" spans="2:7" ht="12.75" customHeight="1">
      <c r="B47" s="786" t="s">
        <v>76</v>
      </c>
      <c r="C47" s="787" t="s">
        <v>2</v>
      </c>
      <c r="D47" s="531"/>
      <c r="E47" s="531"/>
      <c r="F47" s="532"/>
      <c r="G47" s="532"/>
    </row>
    <row r="48" spans="2:7" ht="12.75" customHeight="1">
      <c r="B48" s="786" t="s">
        <v>77</v>
      </c>
      <c r="C48" s="787" t="s">
        <v>2</v>
      </c>
      <c r="D48" s="531"/>
      <c r="E48" s="531"/>
      <c r="F48" s="532"/>
      <c r="G48" s="532"/>
    </row>
    <row r="49" spans="2:7" ht="12.75" customHeight="1">
      <c r="B49" s="786" t="s">
        <v>78</v>
      </c>
      <c r="C49" s="787" t="s">
        <v>2</v>
      </c>
      <c r="D49" s="531"/>
      <c r="E49" s="531"/>
      <c r="F49" s="532"/>
      <c r="G49" s="532"/>
    </row>
    <row r="50" spans="2:7" ht="12.75" customHeight="1">
      <c r="B50" s="786" t="s">
        <v>79</v>
      </c>
      <c r="C50" s="787" t="s">
        <v>80</v>
      </c>
      <c r="D50" s="531"/>
      <c r="E50" s="531"/>
      <c r="F50" s="532"/>
      <c r="G50" s="532"/>
    </row>
    <row r="51" spans="2:7">
      <c r="B51" s="784" t="s">
        <v>81</v>
      </c>
      <c r="C51" s="787"/>
      <c r="D51" s="531"/>
      <c r="E51" s="531"/>
      <c r="F51" s="532"/>
      <c r="G51" s="532"/>
    </row>
    <row r="52" spans="2:7" ht="12.75" customHeight="1">
      <c r="B52" s="786" t="s">
        <v>82</v>
      </c>
      <c r="C52" s="787" t="s">
        <v>2</v>
      </c>
      <c r="D52" s="531"/>
      <c r="E52" s="531"/>
      <c r="F52" s="532"/>
      <c r="G52" s="532"/>
    </row>
    <row r="53" spans="2:7" ht="12.75" customHeight="1">
      <c r="B53" s="786" t="s">
        <v>83</v>
      </c>
      <c r="C53" s="787" t="s">
        <v>80</v>
      </c>
      <c r="D53" s="531"/>
      <c r="E53" s="531"/>
      <c r="F53" s="532"/>
      <c r="G53" s="532"/>
    </row>
    <row r="54" spans="2:7" ht="12.75" customHeight="1">
      <c r="B54" s="786" t="s">
        <v>84</v>
      </c>
      <c r="C54" s="787" t="s">
        <v>2</v>
      </c>
      <c r="D54" s="531"/>
      <c r="E54" s="531"/>
      <c r="F54" s="532"/>
      <c r="G54" s="532"/>
    </row>
    <row r="55" spans="2:7" ht="12.75" customHeight="1">
      <c r="B55" s="786" t="s">
        <v>85</v>
      </c>
      <c r="C55" s="787" t="s">
        <v>80</v>
      </c>
      <c r="D55" s="531"/>
      <c r="E55" s="531"/>
      <c r="F55" s="532"/>
      <c r="G55" s="532"/>
    </row>
    <row r="56" spans="2:7" ht="12.75" customHeight="1">
      <c r="B56" s="784" t="s">
        <v>86</v>
      </c>
      <c r="C56" s="787"/>
      <c r="D56" s="531"/>
      <c r="E56" s="531"/>
      <c r="F56" s="532"/>
      <c r="G56" s="532"/>
    </row>
    <row r="57" spans="2:7" ht="12.75" customHeight="1">
      <c r="B57" s="786" t="s">
        <v>87</v>
      </c>
      <c r="C57" s="787" t="s">
        <v>2</v>
      </c>
      <c r="D57" s="531"/>
      <c r="E57" s="531"/>
      <c r="F57" s="532"/>
      <c r="G57" s="532"/>
    </row>
    <row r="58" spans="2:7" ht="12.75" customHeight="1">
      <c r="B58" s="786" t="s">
        <v>88</v>
      </c>
      <c r="C58" s="787" t="s">
        <v>2</v>
      </c>
      <c r="D58" s="531"/>
      <c r="E58" s="531"/>
      <c r="F58" s="532"/>
      <c r="G58" s="532"/>
    </row>
    <row r="59" spans="2:7" ht="12.75" customHeight="1">
      <c r="B59" s="786" t="s">
        <v>89</v>
      </c>
      <c r="C59" s="787" t="s">
        <v>2</v>
      </c>
      <c r="D59" s="531"/>
      <c r="E59" s="531"/>
      <c r="F59" s="532"/>
      <c r="G59" s="532"/>
    </row>
    <row r="60" spans="2:7" ht="12.75" customHeight="1">
      <c r="B60" s="784" t="s">
        <v>90</v>
      </c>
      <c r="C60" s="787"/>
      <c r="D60" s="531"/>
      <c r="E60" s="531"/>
      <c r="F60" s="532"/>
      <c r="G60" s="532"/>
    </row>
    <row r="61" spans="2:7" ht="12.75" customHeight="1">
      <c r="B61" s="786" t="s">
        <v>91</v>
      </c>
      <c r="C61" s="787" t="s">
        <v>2</v>
      </c>
      <c r="D61" s="531"/>
      <c r="E61" s="531"/>
      <c r="F61" s="532"/>
      <c r="G61" s="532"/>
    </row>
    <row r="62" spans="2:7" ht="12.75" customHeight="1">
      <c r="B62" s="784" t="s">
        <v>92</v>
      </c>
      <c r="C62" s="791"/>
      <c r="D62" s="533"/>
      <c r="E62" s="533"/>
      <c r="F62" s="534"/>
      <c r="G62" s="534"/>
    </row>
    <row r="63" spans="2:7" ht="12.75" customHeight="1">
      <c r="B63" s="792" t="s">
        <v>93</v>
      </c>
      <c r="C63" s="787" t="s">
        <v>2</v>
      </c>
      <c r="D63" s="531"/>
      <c r="E63" s="531"/>
      <c r="F63" s="532"/>
      <c r="G63" s="532"/>
    </row>
    <row r="64" spans="2:7" ht="12.75" customHeight="1">
      <c r="B64" s="792" t="s">
        <v>94</v>
      </c>
      <c r="C64" s="787" t="s">
        <v>2</v>
      </c>
      <c r="D64" s="531"/>
      <c r="E64" s="531"/>
      <c r="F64" s="532"/>
      <c r="G64" s="532"/>
    </row>
    <row r="65" spans="2:10" ht="12.75" customHeight="1">
      <c r="B65" s="792" t="s">
        <v>95</v>
      </c>
      <c r="C65" s="787" t="s">
        <v>2</v>
      </c>
      <c r="D65" s="531"/>
      <c r="E65" s="531"/>
      <c r="F65" s="532"/>
      <c r="G65" s="532"/>
    </row>
    <row r="66" spans="2:10" ht="12.75" customHeight="1" thickBot="1">
      <c r="B66" s="793" t="s">
        <v>96</v>
      </c>
      <c r="C66" s="794" t="s">
        <v>97</v>
      </c>
      <c r="D66" s="535"/>
      <c r="E66" s="535"/>
      <c r="F66" s="536"/>
      <c r="G66" s="536"/>
    </row>
    <row r="67" spans="2:10" ht="7.9" customHeight="1">
      <c r="B67" s="377"/>
      <c r="C67" s="378"/>
      <c r="D67" s="377"/>
      <c r="E67" s="377"/>
      <c r="F67" s="377"/>
    </row>
    <row r="68" spans="2:10">
      <c r="B68" s="377"/>
      <c r="C68" s="378"/>
      <c r="D68" s="377"/>
      <c r="E68" s="377"/>
      <c r="F68" s="377"/>
    </row>
    <row r="69" spans="2:10">
      <c r="B69" s="91"/>
      <c r="C69" s="379"/>
      <c r="D69" s="91"/>
      <c r="E69" s="91"/>
      <c r="F69" s="91"/>
    </row>
    <row r="70" spans="2:10">
      <c r="B70" s="7"/>
      <c r="C70" s="378"/>
      <c r="D70" s="7"/>
      <c r="E70" s="7"/>
      <c r="F70" s="7"/>
    </row>
    <row r="71" spans="2:10">
      <c r="B71" s="7"/>
      <c r="C71" s="378"/>
      <c r="D71" s="7"/>
      <c r="E71" s="7"/>
      <c r="F71" s="7"/>
    </row>
    <row r="72" spans="2:10">
      <c r="B72" s="7"/>
      <c r="C72" s="378"/>
      <c r="D72" s="7"/>
      <c r="E72" s="7"/>
      <c r="F72" s="7"/>
      <c r="G72" s="7"/>
      <c r="H72" s="7"/>
      <c r="I72" s="7"/>
      <c r="J72" s="7"/>
    </row>
    <row r="73" spans="2:10">
      <c r="B73" s="7"/>
      <c r="C73" s="378"/>
      <c r="D73" s="7"/>
      <c r="E73" s="7"/>
      <c r="F73" s="7"/>
      <c r="G73" s="7"/>
      <c r="H73" s="7"/>
      <c r="I73" s="7"/>
      <c r="J73" s="7"/>
    </row>
    <row r="74" spans="2:10">
      <c r="B74" s="7"/>
      <c r="C74" s="378"/>
      <c r="D74" s="7"/>
      <c r="E74" s="7"/>
      <c r="F74" s="7"/>
      <c r="G74" s="7"/>
      <c r="H74" s="7"/>
      <c r="I74" s="7"/>
      <c r="J74" s="7"/>
    </row>
    <row r="75" spans="2:10">
      <c r="B75" s="7"/>
      <c r="C75" s="378"/>
      <c r="D75" s="7"/>
      <c r="E75" s="7"/>
      <c r="F75" s="7"/>
      <c r="G75" s="7"/>
      <c r="H75" s="7"/>
      <c r="I75" s="7"/>
      <c r="J75" s="7"/>
    </row>
    <row r="76" spans="2:10">
      <c r="B76" s="7"/>
      <c r="C76" s="378"/>
      <c r="D76" s="7"/>
      <c r="E76" s="7"/>
      <c r="F76" s="7"/>
      <c r="G76" s="7"/>
      <c r="H76" s="7"/>
      <c r="I76" s="7"/>
      <c r="J76" s="7"/>
    </row>
    <row r="77" spans="2:10">
      <c r="B77" s="7"/>
      <c r="C77" s="378"/>
      <c r="D77" s="7"/>
      <c r="E77" s="7"/>
      <c r="F77" s="7"/>
      <c r="G77" s="7"/>
      <c r="H77" s="7"/>
      <c r="I77" s="7"/>
      <c r="J77" s="7"/>
    </row>
    <row r="78" spans="2:10">
      <c r="B78" s="7"/>
      <c r="C78" s="378"/>
      <c r="D78" s="7"/>
      <c r="E78" s="7"/>
      <c r="F78" s="7"/>
      <c r="G78" s="7"/>
      <c r="H78" s="7"/>
      <c r="I78" s="7"/>
      <c r="J78" s="7"/>
    </row>
    <row r="79" spans="2:10">
      <c r="B79" s="7"/>
      <c r="C79" s="378"/>
      <c r="D79" s="7"/>
      <c r="E79" s="7"/>
      <c r="F79" s="7"/>
      <c r="G79" s="7"/>
      <c r="H79" s="7"/>
      <c r="I79" s="7"/>
      <c r="J79" s="7"/>
    </row>
    <row r="80" spans="2:10">
      <c r="B80" s="7"/>
      <c r="C80" s="378"/>
      <c r="D80" s="7"/>
      <c r="E80" s="7"/>
      <c r="F80" s="7"/>
      <c r="G80" s="7"/>
      <c r="H80" s="7"/>
      <c r="I80" s="7"/>
      <c r="J80" s="7"/>
    </row>
    <row r="81" spans="2:10">
      <c r="B81" s="7"/>
      <c r="C81" s="378"/>
      <c r="D81" s="7"/>
      <c r="E81" s="7"/>
      <c r="F81" s="7"/>
      <c r="G81" s="7"/>
      <c r="H81" s="7"/>
      <c r="I81" s="7"/>
      <c r="J81" s="7"/>
    </row>
    <row r="82" spans="2:10">
      <c r="B82" s="7"/>
      <c r="C82" s="378"/>
      <c r="D82" s="7"/>
      <c r="E82" s="7"/>
      <c r="F82" s="7"/>
      <c r="G82" s="7"/>
      <c r="H82" s="7"/>
      <c r="I82" s="7"/>
      <c r="J82" s="7"/>
    </row>
    <row r="83" spans="2:10">
      <c r="B83" s="7"/>
      <c r="C83" s="378"/>
      <c r="D83" s="7"/>
      <c r="E83" s="7"/>
      <c r="F83" s="7"/>
      <c r="G83" s="7"/>
      <c r="H83" s="7"/>
      <c r="I83" s="7"/>
      <c r="J83" s="7"/>
    </row>
    <row r="84" spans="2:10">
      <c r="B84" s="7"/>
      <c r="C84" s="378"/>
      <c r="D84" s="7"/>
      <c r="E84" s="7"/>
      <c r="F84" s="7"/>
      <c r="G84" s="7"/>
      <c r="H84" s="7"/>
      <c r="I84" s="7"/>
      <c r="J84" s="7"/>
    </row>
    <row r="85" spans="2:10">
      <c r="B85" s="7"/>
      <c r="C85" s="378"/>
      <c r="D85" s="7"/>
      <c r="E85" s="7"/>
      <c r="F85" s="7"/>
      <c r="G85" s="7"/>
      <c r="H85" s="7"/>
      <c r="I85" s="7"/>
      <c r="J85" s="7"/>
    </row>
  </sheetData>
  <sheetProtection password="D6CB" sheet="1" objects="1" scenarios="1" formatCells="0" formatColumns="0" formatRows="0" selectLockedCells="1"/>
  <mergeCells count="1">
    <mergeCell ref="B4:G4"/>
  </mergeCells>
  <pageMargins left="0.39370078740157483" right="0.39370078740157483" top="0.39370078740157483" bottom="0.39370078740157483" header="0" footer="0"/>
  <pageSetup paperSize="9" scale="94" orientation="portrait" r:id="rId1"/>
  <headerFooter alignWithMargins="0"/>
  <ignoredErrors>
    <ignoredError sqref="D7" unlockedFormula="1"/>
  </ignoredError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2">
    <pageSetUpPr fitToPage="1"/>
  </sheetPr>
  <dimension ref="A1:L43"/>
  <sheetViews>
    <sheetView showGridLines="0" view="pageBreakPreview" zoomScale="80" zoomScaleNormal="85" zoomScaleSheetLayoutView="80" workbookViewId="0">
      <selection activeCell="O29" sqref="O29"/>
    </sheetView>
  </sheetViews>
  <sheetFormatPr defaultColWidth="9.140625" defaultRowHeight="12.75"/>
  <cols>
    <col min="1" max="1" width="1.7109375" style="1" customWidth="1"/>
    <col min="2" max="2" width="77.28515625" style="1" customWidth="1"/>
    <col min="3" max="3" width="7.5703125" style="80" customWidth="1"/>
    <col min="4" max="11" width="14.5703125" style="1" customWidth="1"/>
    <col min="12" max="12" width="14.7109375" style="1" customWidth="1"/>
    <col min="13" max="13" width="1.7109375" style="1" customWidth="1"/>
    <col min="14" max="15" width="10" style="1" customWidth="1"/>
    <col min="16" max="16" width="13.28515625" style="1" customWidth="1"/>
    <col min="17" max="20" width="11.5703125" style="1" customWidth="1"/>
    <col min="21" max="16384" width="9.140625" style="1"/>
  </cols>
  <sheetData>
    <row r="1" spans="1:12" ht="7.9" customHeight="1">
      <c r="A1" s="574"/>
      <c r="B1" s="574"/>
      <c r="C1" s="796"/>
      <c r="D1" s="574"/>
      <c r="E1" s="574"/>
      <c r="F1" s="574"/>
      <c r="G1" s="574"/>
      <c r="H1" s="574"/>
      <c r="I1" s="574"/>
      <c r="J1" s="574"/>
      <c r="K1" s="574"/>
      <c r="L1" s="574"/>
    </row>
    <row r="2" spans="1:12" ht="15.75">
      <c r="A2" s="574"/>
      <c r="B2" s="580" t="s">
        <v>515</v>
      </c>
      <c r="C2" s="797"/>
      <c r="D2" s="574"/>
      <c r="E2" s="638"/>
      <c r="F2" s="574"/>
      <c r="G2" s="574"/>
      <c r="H2" s="574"/>
      <c r="I2" s="574"/>
      <c r="J2" s="574"/>
      <c r="K2" s="574"/>
      <c r="L2" s="778"/>
    </row>
    <row r="3" spans="1:12" ht="7.9" customHeight="1" thickBot="1">
      <c r="A3" s="574"/>
      <c r="B3" s="798"/>
      <c r="C3" s="797"/>
      <c r="D3" s="574"/>
      <c r="E3" s="638"/>
      <c r="F3" s="574"/>
      <c r="G3" s="574"/>
      <c r="H3" s="574"/>
      <c r="I3" s="574"/>
      <c r="J3" s="574"/>
      <c r="K3" s="574"/>
      <c r="L3" s="778"/>
    </row>
    <row r="4" spans="1:12" s="81" customFormat="1" ht="17.25" customHeight="1" thickBot="1">
      <c r="A4" s="778"/>
      <c r="B4" s="799"/>
      <c r="C4" s="800" t="s">
        <v>38</v>
      </c>
      <c r="D4" s="801">
        <v>39813</v>
      </c>
      <c r="E4" s="802">
        <v>40178</v>
      </c>
      <c r="F4" s="801">
        <v>40543</v>
      </c>
      <c r="G4" s="801">
        <v>40908</v>
      </c>
      <c r="H4" s="801">
        <v>41274</v>
      </c>
      <c r="I4" s="801">
        <v>41639</v>
      </c>
      <c r="J4" s="801">
        <v>42004</v>
      </c>
      <c r="K4" s="801">
        <v>42369</v>
      </c>
      <c r="L4" s="801">
        <v>42735</v>
      </c>
    </row>
    <row r="5" spans="1:12" s="81" customFormat="1" ht="17.25" customHeight="1" thickBot="1">
      <c r="B5" s="803" t="s">
        <v>527</v>
      </c>
      <c r="C5" s="804" t="s">
        <v>528</v>
      </c>
      <c r="D5" s="444"/>
      <c r="E5" s="85"/>
      <c r="F5" s="85"/>
      <c r="G5" s="85"/>
      <c r="H5" s="85"/>
      <c r="I5" s="85"/>
      <c r="J5" s="85"/>
      <c r="K5" s="85"/>
      <c r="L5" s="85"/>
    </row>
    <row r="6" spans="1:12" s="380" customFormat="1" ht="15">
      <c r="B6" s="805" t="s">
        <v>108</v>
      </c>
      <c r="C6" s="806" t="s">
        <v>2</v>
      </c>
      <c r="D6" s="825">
        <f t="shared" ref="D6:E6" si="0">D7+D8</f>
        <v>0</v>
      </c>
      <c r="E6" s="826">
        <f t="shared" si="0"/>
        <v>0</v>
      </c>
      <c r="F6" s="826">
        <f t="shared" ref="F6:K6" si="1">F7+F8</f>
        <v>0</v>
      </c>
      <c r="G6" s="826">
        <f t="shared" si="1"/>
        <v>0</v>
      </c>
      <c r="H6" s="826">
        <f t="shared" si="1"/>
        <v>0</v>
      </c>
      <c r="I6" s="826">
        <f t="shared" si="1"/>
        <v>0</v>
      </c>
      <c r="J6" s="826">
        <f t="shared" si="1"/>
        <v>0</v>
      </c>
      <c r="K6" s="826">
        <f t="shared" si="1"/>
        <v>0</v>
      </c>
      <c r="L6" s="826">
        <f t="shared" ref="L6" si="2">L7+L8</f>
        <v>0</v>
      </c>
    </row>
    <row r="7" spans="1:12" ht="17.25" customHeight="1">
      <c r="B7" s="807" t="s">
        <v>104</v>
      </c>
      <c r="C7" s="808" t="s">
        <v>2</v>
      </c>
      <c r="D7" s="86"/>
      <c r="E7" s="86"/>
      <c r="F7" s="86"/>
      <c r="G7" s="86"/>
      <c r="H7" s="86"/>
      <c r="I7" s="86"/>
      <c r="J7" s="86"/>
      <c r="K7" s="86"/>
      <c r="L7" s="86"/>
    </row>
    <row r="8" spans="1:12" ht="17.25" customHeight="1">
      <c r="B8" s="807" t="s">
        <v>103</v>
      </c>
      <c r="C8" s="808" t="s">
        <v>2</v>
      </c>
      <c r="D8" s="86"/>
      <c r="E8" s="86"/>
      <c r="F8" s="86"/>
      <c r="G8" s="86"/>
      <c r="H8" s="86"/>
      <c r="I8" s="86"/>
      <c r="J8" s="86"/>
      <c r="K8" s="86"/>
      <c r="L8" s="86"/>
    </row>
    <row r="9" spans="1:12" s="380" customFormat="1" ht="15" customHeight="1">
      <c r="B9" s="809" t="s">
        <v>109</v>
      </c>
      <c r="C9" s="810" t="s">
        <v>2</v>
      </c>
      <c r="D9" s="827">
        <f t="shared" ref="D9:E9" si="3">D10+D11</f>
        <v>0</v>
      </c>
      <c r="E9" s="827">
        <f t="shared" si="3"/>
        <v>0</v>
      </c>
      <c r="F9" s="827">
        <f t="shared" ref="F9:K9" si="4">F10+F11</f>
        <v>0</v>
      </c>
      <c r="G9" s="827">
        <f t="shared" si="4"/>
        <v>0</v>
      </c>
      <c r="H9" s="827">
        <f t="shared" si="4"/>
        <v>0</v>
      </c>
      <c r="I9" s="827">
        <f t="shared" si="4"/>
        <v>0</v>
      </c>
      <c r="J9" s="827">
        <f t="shared" si="4"/>
        <v>0</v>
      </c>
      <c r="K9" s="827">
        <f t="shared" si="4"/>
        <v>0</v>
      </c>
      <c r="L9" s="827">
        <f t="shared" ref="L9" si="5">L10+L11</f>
        <v>0</v>
      </c>
    </row>
    <row r="10" spans="1:12" ht="17.25" customHeight="1">
      <c r="B10" s="807" t="s">
        <v>104</v>
      </c>
      <c r="C10" s="808" t="s">
        <v>2</v>
      </c>
      <c r="D10" s="86"/>
      <c r="E10" s="86"/>
      <c r="F10" s="86"/>
      <c r="G10" s="86"/>
      <c r="H10" s="86"/>
      <c r="I10" s="86"/>
      <c r="J10" s="86"/>
      <c r="K10" s="86"/>
      <c r="L10" s="86"/>
    </row>
    <row r="11" spans="1:12" ht="16.899999999999999" customHeight="1" thickBot="1">
      <c r="B11" s="811" t="s">
        <v>103</v>
      </c>
      <c r="C11" s="812" t="s">
        <v>2</v>
      </c>
      <c r="D11" s="87"/>
      <c r="E11" s="87"/>
      <c r="F11" s="87"/>
      <c r="G11" s="87"/>
      <c r="H11" s="87"/>
      <c r="I11" s="87"/>
      <c r="J11" s="87"/>
      <c r="K11" s="87"/>
      <c r="L11" s="87"/>
    </row>
    <row r="12" spans="1:12" ht="7.9" customHeight="1" thickBot="1">
      <c r="B12" s="813"/>
      <c r="C12" s="814"/>
      <c r="D12" s="482"/>
      <c r="E12" s="482"/>
      <c r="F12" s="482"/>
      <c r="G12" s="482"/>
      <c r="H12" s="482"/>
      <c r="I12" s="482"/>
      <c r="J12" s="482"/>
      <c r="K12" s="482"/>
      <c r="L12" s="482"/>
    </row>
    <row r="13" spans="1:12" ht="17.25" customHeight="1">
      <c r="B13" s="815" t="s">
        <v>1111</v>
      </c>
      <c r="C13" s="816" t="s">
        <v>2</v>
      </c>
      <c r="D13" s="139"/>
      <c r="E13" s="139"/>
      <c r="F13" s="139"/>
      <c r="G13" s="139"/>
      <c r="H13" s="139"/>
      <c r="I13" s="139"/>
      <c r="J13" s="139"/>
      <c r="K13" s="139"/>
      <c r="L13" s="139"/>
    </row>
    <row r="14" spans="1:12" ht="17.25" customHeight="1">
      <c r="B14" s="817" t="s">
        <v>1110</v>
      </c>
      <c r="C14" s="818" t="s">
        <v>737</v>
      </c>
      <c r="D14" s="140"/>
      <c r="E14" s="140"/>
      <c r="F14" s="140"/>
      <c r="G14" s="140"/>
      <c r="H14" s="140"/>
      <c r="I14" s="140"/>
      <c r="J14" s="140"/>
      <c r="K14" s="140"/>
      <c r="L14" s="140"/>
    </row>
    <row r="15" spans="1:12" ht="30.75" thickBot="1">
      <c r="B15" s="817" t="s">
        <v>1109</v>
      </c>
      <c r="C15" s="818" t="s">
        <v>738</v>
      </c>
      <c r="D15" s="140"/>
      <c r="E15" s="140"/>
      <c r="F15" s="140"/>
      <c r="G15" s="140"/>
      <c r="H15" s="140"/>
      <c r="I15" s="140"/>
      <c r="J15" s="140"/>
      <c r="K15" s="140"/>
      <c r="L15" s="140"/>
    </row>
    <row r="16" spans="1:12" ht="7.9" customHeight="1" thickBot="1">
      <c r="B16" s="813"/>
      <c r="C16" s="814"/>
      <c r="D16" s="482"/>
      <c r="E16" s="482"/>
      <c r="F16" s="482"/>
      <c r="G16" s="482"/>
      <c r="H16" s="482"/>
      <c r="I16" s="482"/>
      <c r="J16" s="482"/>
      <c r="K16" s="482"/>
      <c r="L16" s="482"/>
    </row>
    <row r="17" spans="2:12" ht="17.25" customHeight="1">
      <c r="B17" s="819" t="s">
        <v>1108</v>
      </c>
      <c r="C17" s="810" t="s">
        <v>2</v>
      </c>
      <c r="D17" s="827">
        <f t="shared" ref="D17:E17" si="6">D18+D19</f>
        <v>0</v>
      </c>
      <c r="E17" s="827">
        <f t="shared" si="6"/>
        <v>0</v>
      </c>
      <c r="F17" s="827">
        <f t="shared" ref="F17:K17" si="7">F18+F19</f>
        <v>0</v>
      </c>
      <c r="G17" s="827">
        <f t="shared" si="7"/>
        <v>0</v>
      </c>
      <c r="H17" s="827">
        <f t="shared" si="7"/>
        <v>0</v>
      </c>
      <c r="I17" s="827">
        <f t="shared" si="7"/>
        <v>0</v>
      </c>
      <c r="J17" s="827">
        <f t="shared" si="7"/>
        <v>0</v>
      </c>
      <c r="K17" s="827">
        <f t="shared" si="7"/>
        <v>0</v>
      </c>
      <c r="L17" s="827">
        <f t="shared" ref="L17" si="8">L18+L19</f>
        <v>0</v>
      </c>
    </row>
    <row r="18" spans="2:12" ht="17.25" customHeight="1">
      <c r="B18" s="807" t="s">
        <v>104</v>
      </c>
      <c r="C18" s="808" t="s">
        <v>2</v>
      </c>
      <c r="D18" s="86"/>
      <c r="E18" s="86"/>
      <c r="F18" s="86"/>
      <c r="G18" s="86"/>
      <c r="H18" s="86"/>
      <c r="I18" s="86"/>
      <c r="J18" s="86"/>
      <c r="K18" s="86"/>
      <c r="L18" s="86"/>
    </row>
    <row r="19" spans="2:12" ht="17.25" customHeight="1">
      <c r="B19" s="807" t="s">
        <v>103</v>
      </c>
      <c r="C19" s="808" t="s">
        <v>2</v>
      </c>
      <c r="D19" s="86"/>
      <c r="E19" s="86"/>
      <c r="F19" s="86"/>
      <c r="G19" s="86"/>
      <c r="H19" s="86"/>
      <c r="I19" s="86"/>
      <c r="J19" s="86"/>
      <c r="K19" s="86"/>
      <c r="L19" s="86"/>
    </row>
    <row r="20" spans="2:12" ht="17.25" customHeight="1">
      <c r="B20" s="819" t="s">
        <v>1107</v>
      </c>
      <c r="C20" s="810" t="s">
        <v>3</v>
      </c>
      <c r="D20" s="827">
        <f t="shared" ref="D20:E20" si="9">D21+D22</f>
        <v>0</v>
      </c>
      <c r="E20" s="827">
        <f t="shared" si="9"/>
        <v>0</v>
      </c>
      <c r="F20" s="827">
        <f t="shared" ref="F20:K20" si="10">F21+F22</f>
        <v>0</v>
      </c>
      <c r="G20" s="827">
        <f t="shared" si="10"/>
        <v>0</v>
      </c>
      <c r="H20" s="827">
        <f t="shared" si="10"/>
        <v>0</v>
      </c>
      <c r="I20" s="827">
        <f t="shared" si="10"/>
        <v>0</v>
      </c>
      <c r="J20" s="827">
        <f t="shared" si="10"/>
        <v>0</v>
      </c>
      <c r="K20" s="827">
        <f t="shared" si="10"/>
        <v>0</v>
      </c>
      <c r="L20" s="827">
        <f t="shared" ref="L20" si="11">L21+L22</f>
        <v>0</v>
      </c>
    </row>
    <row r="21" spans="2:12" ht="17.25" customHeight="1">
      <c r="B21" s="807" t="s">
        <v>104</v>
      </c>
      <c r="C21" s="810" t="s">
        <v>3</v>
      </c>
      <c r="D21" s="86"/>
      <c r="E21" s="86"/>
      <c r="F21" s="86"/>
      <c r="G21" s="86"/>
      <c r="H21" s="86"/>
      <c r="I21" s="86"/>
      <c r="J21" s="86"/>
      <c r="K21" s="86"/>
      <c r="L21" s="86"/>
    </row>
    <row r="22" spans="2:12" ht="17.25" customHeight="1" thickBot="1">
      <c r="B22" s="811" t="s">
        <v>103</v>
      </c>
      <c r="C22" s="820" t="s">
        <v>3</v>
      </c>
      <c r="D22" s="87"/>
      <c r="E22" s="87"/>
      <c r="F22" s="87"/>
      <c r="G22" s="87"/>
      <c r="H22" s="87"/>
      <c r="I22" s="87"/>
      <c r="J22" s="87"/>
      <c r="K22" s="87"/>
      <c r="L22" s="87"/>
    </row>
    <row r="23" spans="2:12" ht="7.9" customHeight="1" thickBot="1">
      <c r="B23" s="813"/>
      <c r="C23" s="814"/>
      <c r="D23" s="482"/>
      <c r="E23" s="482"/>
      <c r="F23" s="482"/>
      <c r="G23" s="482"/>
      <c r="H23" s="482"/>
      <c r="I23" s="482"/>
      <c r="J23" s="482"/>
      <c r="K23" s="482"/>
      <c r="L23" s="482"/>
    </row>
    <row r="24" spans="2:12" ht="31.5" customHeight="1">
      <c r="B24" s="815" t="s">
        <v>106</v>
      </c>
      <c r="C24" s="821" t="s">
        <v>2</v>
      </c>
      <c r="D24" s="826">
        <f t="shared" ref="D24:E24" si="12">SUM(D25:D28)</f>
        <v>0</v>
      </c>
      <c r="E24" s="826">
        <f t="shared" si="12"/>
        <v>0</v>
      </c>
      <c r="F24" s="826">
        <f t="shared" ref="F24:K24" si="13">SUM(F25:F28)</f>
        <v>0</v>
      </c>
      <c r="G24" s="826">
        <f t="shared" si="13"/>
        <v>0</v>
      </c>
      <c r="H24" s="826">
        <f t="shared" si="13"/>
        <v>0</v>
      </c>
      <c r="I24" s="826">
        <f t="shared" si="13"/>
        <v>0</v>
      </c>
      <c r="J24" s="826">
        <f t="shared" si="13"/>
        <v>0</v>
      </c>
      <c r="K24" s="826">
        <f t="shared" si="13"/>
        <v>0</v>
      </c>
      <c r="L24" s="826">
        <f t="shared" ref="L24" si="14">SUM(L25:L28)</f>
        <v>0</v>
      </c>
    </row>
    <row r="25" spans="2:12" ht="17.25" customHeight="1">
      <c r="B25" s="807" t="s">
        <v>110</v>
      </c>
      <c r="C25" s="808" t="s">
        <v>2</v>
      </c>
      <c r="D25" s="86"/>
      <c r="E25" s="86"/>
      <c r="F25" s="86"/>
      <c r="G25" s="86"/>
      <c r="H25" s="86"/>
      <c r="I25" s="86"/>
      <c r="J25" s="86"/>
      <c r="K25" s="86"/>
      <c r="L25" s="86"/>
    </row>
    <row r="26" spans="2:12" ht="17.25" customHeight="1">
      <c r="B26" s="807" t="s">
        <v>1105</v>
      </c>
      <c r="C26" s="808" t="s">
        <v>2</v>
      </c>
      <c r="D26" s="86"/>
      <c r="E26" s="86"/>
      <c r="F26" s="86"/>
      <c r="G26" s="86"/>
      <c r="H26" s="86"/>
      <c r="I26" s="86"/>
      <c r="J26" s="86"/>
      <c r="K26" s="86"/>
      <c r="L26" s="86"/>
    </row>
    <row r="27" spans="2:12" ht="17.25" customHeight="1">
      <c r="B27" s="807" t="s">
        <v>111</v>
      </c>
      <c r="C27" s="808" t="s">
        <v>2</v>
      </c>
      <c r="D27" s="86"/>
      <c r="E27" s="86"/>
      <c r="F27" s="86"/>
      <c r="G27" s="86"/>
      <c r="H27" s="86"/>
      <c r="I27" s="86"/>
      <c r="J27" s="86"/>
      <c r="K27" s="86"/>
      <c r="L27" s="86"/>
    </row>
    <row r="28" spans="2:12" ht="17.25" customHeight="1">
      <c r="B28" s="807" t="s">
        <v>1106</v>
      </c>
      <c r="C28" s="808" t="s">
        <v>2</v>
      </c>
      <c r="D28" s="86"/>
      <c r="E28" s="86"/>
      <c r="F28" s="86"/>
      <c r="G28" s="86"/>
      <c r="H28" s="86"/>
      <c r="I28" s="86"/>
      <c r="J28" s="86"/>
      <c r="K28" s="86"/>
      <c r="L28" s="86"/>
    </row>
    <row r="29" spans="2:12" ht="33" customHeight="1">
      <c r="B29" s="819" t="s">
        <v>105</v>
      </c>
      <c r="C29" s="810" t="s">
        <v>3</v>
      </c>
      <c r="D29" s="827">
        <f>SUM(D30:D33)</f>
        <v>0</v>
      </c>
      <c r="E29" s="827">
        <f>SUM(E30:E33)</f>
        <v>0</v>
      </c>
      <c r="F29" s="827">
        <f t="shared" ref="F29:K29" si="15">SUM(F30:F33)</f>
        <v>0</v>
      </c>
      <c r="G29" s="827">
        <f t="shared" si="15"/>
        <v>0</v>
      </c>
      <c r="H29" s="827">
        <f t="shared" si="15"/>
        <v>0</v>
      </c>
      <c r="I29" s="827">
        <f t="shared" si="15"/>
        <v>0</v>
      </c>
      <c r="J29" s="827">
        <f t="shared" si="15"/>
        <v>0</v>
      </c>
      <c r="K29" s="827">
        <f t="shared" si="15"/>
        <v>0</v>
      </c>
      <c r="L29" s="827">
        <f t="shared" ref="L29" si="16">SUM(L30:L33)</f>
        <v>0</v>
      </c>
    </row>
    <row r="30" spans="2:12" ht="17.25" customHeight="1">
      <c r="B30" s="807" t="s">
        <v>110</v>
      </c>
      <c r="C30" s="810" t="s">
        <v>3</v>
      </c>
      <c r="D30" s="86"/>
      <c r="E30" s="86"/>
      <c r="F30" s="86"/>
      <c r="G30" s="86"/>
      <c r="H30" s="86"/>
      <c r="I30" s="86"/>
      <c r="J30" s="86"/>
      <c r="K30" s="86"/>
      <c r="L30" s="86"/>
    </row>
    <row r="31" spans="2:12" ht="17.25" customHeight="1">
      <c r="B31" s="807" t="s">
        <v>1105</v>
      </c>
      <c r="C31" s="810" t="s">
        <v>3</v>
      </c>
      <c r="D31" s="86"/>
      <c r="E31" s="86"/>
      <c r="F31" s="86"/>
      <c r="G31" s="86"/>
      <c r="H31" s="86"/>
      <c r="I31" s="86"/>
      <c r="J31" s="86"/>
      <c r="K31" s="86"/>
      <c r="L31" s="86"/>
    </row>
    <row r="32" spans="2:12" ht="17.25" customHeight="1">
      <c r="B32" s="807" t="s">
        <v>111</v>
      </c>
      <c r="C32" s="810" t="s">
        <v>3</v>
      </c>
      <c r="D32" s="86"/>
      <c r="E32" s="86"/>
      <c r="F32" s="86"/>
      <c r="G32" s="86"/>
      <c r="H32" s="86"/>
      <c r="I32" s="86"/>
      <c r="J32" s="86"/>
      <c r="K32" s="86"/>
      <c r="L32" s="86"/>
    </row>
    <row r="33" spans="2:12" ht="17.25" customHeight="1">
      <c r="B33" s="807" t="s">
        <v>1104</v>
      </c>
      <c r="C33" s="810" t="s">
        <v>3</v>
      </c>
      <c r="D33" s="86"/>
      <c r="E33" s="86"/>
      <c r="F33" s="86"/>
      <c r="G33" s="86"/>
      <c r="H33" s="86"/>
      <c r="I33" s="86"/>
      <c r="J33" s="86"/>
      <c r="K33" s="86"/>
      <c r="L33" s="86"/>
    </row>
    <row r="34" spans="2:12" ht="17.25" customHeight="1" thickBot="1">
      <c r="B34" s="822" t="s">
        <v>107</v>
      </c>
      <c r="C34" s="820" t="s">
        <v>2</v>
      </c>
      <c r="D34" s="87"/>
      <c r="E34" s="87"/>
      <c r="F34" s="87"/>
      <c r="G34" s="87"/>
      <c r="H34" s="87"/>
      <c r="I34" s="87"/>
      <c r="J34" s="87"/>
      <c r="K34" s="87"/>
      <c r="L34" s="87"/>
    </row>
    <row r="35" spans="2:12" ht="7.9" customHeight="1" thickBot="1">
      <c r="B35" s="813"/>
      <c r="C35" s="814"/>
      <c r="D35" s="482"/>
      <c r="E35" s="482"/>
      <c r="F35" s="482"/>
      <c r="G35" s="482"/>
      <c r="H35" s="482"/>
      <c r="I35" s="482"/>
      <c r="J35" s="482"/>
      <c r="K35" s="482"/>
      <c r="L35" s="482"/>
    </row>
    <row r="36" spans="2:12" s="80" customFormat="1" ht="15">
      <c r="B36" s="805" t="s">
        <v>1099</v>
      </c>
      <c r="C36" s="816" t="s">
        <v>2</v>
      </c>
      <c r="D36" s="88"/>
      <c r="E36" s="88"/>
      <c r="F36" s="88"/>
      <c r="G36" s="88"/>
      <c r="H36" s="88"/>
      <c r="I36" s="88"/>
      <c r="J36" s="88"/>
      <c r="K36" s="88"/>
      <c r="L36" s="88"/>
    </row>
    <row r="37" spans="2:12" ht="17.25" customHeight="1">
      <c r="B37" s="819" t="s">
        <v>1100</v>
      </c>
      <c r="C37" s="808" t="s">
        <v>2</v>
      </c>
      <c r="D37" s="86"/>
      <c r="E37" s="86"/>
      <c r="F37" s="86"/>
      <c r="G37" s="86"/>
      <c r="H37" s="86"/>
      <c r="I37" s="86"/>
      <c r="J37" s="86"/>
      <c r="K37" s="86"/>
      <c r="L37" s="86"/>
    </row>
    <row r="38" spans="2:12" ht="17.25" customHeight="1">
      <c r="B38" s="809" t="s">
        <v>1101</v>
      </c>
      <c r="C38" s="823" t="s">
        <v>2</v>
      </c>
      <c r="D38" s="89"/>
      <c r="E38" s="89"/>
      <c r="F38" s="89"/>
      <c r="G38" s="89"/>
      <c r="H38" s="89"/>
      <c r="I38" s="89"/>
      <c r="J38" s="89"/>
      <c r="K38" s="89"/>
      <c r="L38" s="89"/>
    </row>
    <row r="39" spans="2:12" ht="15">
      <c r="B39" s="809" t="s">
        <v>1102</v>
      </c>
      <c r="C39" s="823" t="s">
        <v>2</v>
      </c>
      <c r="D39" s="89"/>
      <c r="E39" s="89"/>
      <c r="F39" s="89"/>
      <c r="G39" s="89"/>
      <c r="H39" s="89"/>
      <c r="I39" s="89"/>
      <c r="J39" s="89"/>
      <c r="K39" s="89"/>
      <c r="L39" s="89"/>
    </row>
    <row r="40" spans="2:12" ht="20.25" customHeight="1" thickBot="1">
      <c r="B40" s="822" t="s">
        <v>1103</v>
      </c>
      <c r="C40" s="824" t="s">
        <v>2</v>
      </c>
      <c r="D40" s="90"/>
      <c r="E40" s="90"/>
      <c r="F40" s="90"/>
      <c r="G40" s="90"/>
      <c r="H40" s="90"/>
      <c r="I40" s="90"/>
      <c r="J40" s="90"/>
      <c r="K40" s="90"/>
      <c r="L40" s="90"/>
    </row>
    <row r="41" spans="2:12" ht="7.9" customHeight="1" thickBot="1">
      <c r="B41" s="813"/>
      <c r="C41" s="814"/>
      <c r="D41" s="482"/>
      <c r="E41" s="482"/>
      <c r="F41" s="482"/>
      <c r="G41" s="482"/>
      <c r="H41" s="482"/>
      <c r="I41" s="482"/>
      <c r="J41" s="482"/>
      <c r="K41" s="482"/>
      <c r="L41" s="482"/>
    </row>
    <row r="42" spans="2:12" ht="16.899999999999999" customHeight="1" thickBot="1">
      <c r="B42" s="822" t="s">
        <v>731</v>
      </c>
      <c r="C42" s="824" t="s">
        <v>2</v>
      </c>
      <c r="D42" s="90"/>
      <c r="E42" s="90"/>
      <c r="F42" s="90"/>
      <c r="G42" s="90"/>
      <c r="H42" s="90"/>
      <c r="I42" s="90"/>
      <c r="J42" s="90"/>
      <c r="K42" s="90"/>
      <c r="L42" s="90"/>
    </row>
    <row r="43" spans="2:12" ht="7.9" customHeight="1"/>
  </sheetData>
  <sheetProtection password="D6CB" sheet="1" objects="1" scenarios="1" formatCells="0" formatColumns="0" formatRows="0" selectLockedCells="1"/>
  <pageMargins left="0.39370078740157483" right="0.39370078740157483" top="0.39370078740157483" bottom="0.39370078740157483" header="0" footer="0"/>
  <pageSetup paperSize="9" scale="64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3"/>
  <dimension ref="A1:AG318"/>
  <sheetViews>
    <sheetView showGridLines="0" view="pageBreakPreview" zoomScale="60" zoomScaleNormal="70" zoomScalePageLayoutView="80" workbookViewId="0">
      <selection activeCell="L79" sqref="L79"/>
    </sheetView>
  </sheetViews>
  <sheetFormatPr defaultColWidth="8.85546875" defaultRowHeight="12.75"/>
  <cols>
    <col min="1" max="1" width="1.7109375" style="252" customWidth="1"/>
    <col min="2" max="2" width="39.140625" style="252" customWidth="1"/>
    <col min="3" max="3" width="11.28515625" style="537" customWidth="1"/>
    <col min="4" max="19" width="12.7109375" style="252" customWidth="1"/>
    <col min="20" max="20" width="11.42578125" style="252" customWidth="1"/>
    <col min="21" max="23" width="10.7109375" style="252" customWidth="1"/>
    <col min="24" max="24" width="1.7109375" style="252" customWidth="1"/>
    <col min="25" max="33" width="10.7109375" style="252" customWidth="1"/>
    <col min="34" max="86" width="8.7109375" style="252" customWidth="1"/>
    <col min="87" max="132" width="3.28515625" style="252" customWidth="1"/>
    <col min="133" max="16384" width="8.85546875" style="252"/>
  </cols>
  <sheetData>
    <row r="1" spans="1:33" ht="9" customHeight="1">
      <c r="A1" s="828"/>
      <c r="B1" s="828"/>
      <c r="C1" s="829"/>
      <c r="D1" s="828"/>
      <c r="E1" s="828"/>
      <c r="F1" s="828"/>
      <c r="G1" s="828"/>
      <c r="H1" s="828"/>
      <c r="I1" s="828"/>
      <c r="J1" s="828"/>
      <c r="K1" s="828"/>
      <c r="L1" s="828"/>
      <c r="M1" s="828"/>
      <c r="N1" s="828"/>
      <c r="O1" s="828"/>
      <c r="P1" s="828"/>
      <c r="Q1" s="828"/>
      <c r="R1" s="828"/>
      <c r="S1" s="828"/>
      <c r="T1" s="828"/>
      <c r="U1" s="828"/>
      <c r="V1" s="828"/>
      <c r="W1" s="828"/>
    </row>
    <row r="2" spans="1:33" ht="15.75">
      <c r="A2" s="828"/>
      <c r="B2" s="830" t="s">
        <v>929</v>
      </c>
      <c r="C2" s="831"/>
      <c r="D2" s="832"/>
      <c r="E2" s="828"/>
      <c r="F2" s="828"/>
      <c r="G2" s="828"/>
      <c r="H2" s="832"/>
      <c r="I2" s="828"/>
      <c r="J2" s="828"/>
      <c r="K2" s="828"/>
      <c r="L2" s="832"/>
      <c r="M2" s="828"/>
      <c r="N2" s="828"/>
      <c r="O2" s="828"/>
      <c r="P2" s="832"/>
      <c r="Q2" s="828"/>
      <c r="R2" s="828"/>
      <c r="S2" s="828"/>
      <c r="T2" s="832"/>
      <c r="U2" s="828"/>
      <c r="V2" s="828"/>
      <c r="W2" s="832"/>
      <c r="Z2" s="435"/>
      <c r="AD2" s="435"/>
    </row>
    <row r="3" spans="1:33" s="435" customFormat="1" ht="7.9" customHeight="1">
      <c r="A3" s="832"/>
      <c r="B3" s="833"/>
      <c r="C3" s="834"/>
      <c r="D3" s="832"/>
      <c r="E3" s="832"/>
      <c r="F3" s="832"/>
      <c r="G3" s="832"/>
      <c r="H3" s="832"/>
      <c r="I3" s="832"/>
      <c r="J3" s="832"/>
      <c r="K3" s="832"/>
      <c r="L3" s="832"/>
      <c r="M3" s="832"/>
      <c r="N3" s="832"/>
      <c r="O3" s="832"/>
      <c r="P3" s="832"/>
      <c r="Q3" s="832"/>
      <c r="R3" s="832"/>
      <c r="S3" s="832"/>
      <c r="T3" s="832"/>
      <c r="U3" s="832"/>
      <c r="V3" s="832"/>
      <c r="W3" s="832"/>
    </row>
    <row r="4" spans="1:33" ht="16.5" thickBot="1">
      <c r="A4" s="828"/>
      <c r="B4" s="835" t="s">
        <v>478</v>
      </c>
      <c r="C4" s="836"/>
      <c r="D4" s="828"/>
      <c r="E4" s="836"/>
      <c r="F4" s="836"/>
      <c r="G4" s="837"/>
      <c r="H4" s="828"/>
      <c r="I4" s="836"/>
      <c r="J4" s="836"/>
      <c r="K4" s="837"/>
      <c r="L4" s="828"/>
      <c r="M4" s="836"/>
      <c r="N4" s="836"/>
      <c r="O4" s="837"/>
      <c r="P4" s="828"/>
      <c r="Q4" s="836"/>
      <c r="R4" s="836"/>
      <c r="S4" s="837"/>
      <c r="T4" s="828"/>
      <c r="U4" s="836"/>
      <c r="V4" s="837"/>
      <c r="W4" s="828"/>
      <c r="X4" s="436"/>
      <c r="Y4" s="437"/>
      <c r="AA4" s="436"/>
      <c r="AB4" s="436"/>
      <c r="AC4" s="437"/>
      <c r="AE4" s="436"/>
      <c r="AF4" s="436"/>
      <c r="AG4" s="437"/>
    </row>
    <row r="5" spans="1:33" ht="20.45" customHeight="1" thickBot="1">
      <c r="A5" s="828"/>
      <c r="B5" s="1264"/>
      <c r="C5" s="1265"/>
      <c r="D5" s="1261">
        <v>41274</v>
      </c>
      <c r="E5" s="1262"/>
      <c r="F5" s="1262"/>
      <c r="G5" s="1263"/>
      <c r="H5" s="1261">
        <v>41639</v>
      </c>
      <c r="I5" s="1262"/>
      <c r="J5" s="1262"/>
      <c r="K5" s="1263"/>
      <c r="L5" s="1261">
        <v>42004</v>
      </c>
      <c r="M5" s="1262"/>
      <c r="N5" s="1262"/>
      <c r="O5" s="1263"/>
      <c r="P5" s="1261">
        <v>42369</v>
      </c>
      <c r="Q5" s="1262"/>
      <c r="R5" s="1262"/>
      <c r="S5" s="1263"/>
      <c r="T5" s="1261">
        <v>42735</v>
      </c>
      <c r="U5" s="1262"/>
      <c r="V5" s="1262"/>
      <c r="W5" s="1263"/>
    </row>
    <row r="6" spans="1:33" ht="63" thickBot="1">
      <c r="A6" s="828"/>
      <c r="B6" s="838" t="s">
        <v>479</v>
      </c>
      <c r="C6" s="839" t="s">
        <v>38</v>
      </c>
      <c r="D6" s="840" t="s">
        <v>480</v>
      </c>
      <c r="E6" s="841" t="s">
        <v>481</v>
      </c>
      <c r="F6" s="841" t="s">
        <v>482</v>
      </c>
      <c r="G6" s="842" t="s">
        <v>483</v>
      </c>
      <c r="H6" s="840" t="s">
        <v>480</v>
      </c>
      <c r="I6" s="841" t="s">
        <v>481</v>
      </c>
      <c r="J6" s="841" t="s">
        <v>482</v>
      </c>
      <c r="K6" s="842" t="s">
        <v>483</v>
      </c>
      <c r="L6" s="840" t="s">
        <v>480</v>
      </c>
      <c r="M6" s="841" t="s">
        <v>481</v>
      </c>
      <c r="N6" s="841" t="s">
        <v>482</v>
      </c>
      <c r="O6" s="842" t="s">
        <v>483</v>
      </c>
      <c r="P6" s="840" t="s">
        <v>480</v>
      </c>
      <c r="Q6" s="841" t="s">
        <v>481</v>
      </c>
      <c r="R6" s="841" t="s">
        <v>482</v>
      </c>
      <c r="S6" s="842" t="s">
        <v>483</v>
      </c>
      <c r="T6" s="840" t="s">
        <v>480</v>
      </c>
      <c r="U6" s="841" t="s">
        <v>481</v>
      </c>
      <c r="V6" s="841" t="s">
        <v>482</v>
      </c>
      <c r="W6" s="842" t="s">
        <v>483</v>
      </c>
    </row>
    <row r="7" spans="1:33" ht="13.5" thickBot="1">
      <c r="A7" s="828"/>
      <c r="B7" s="843" t="s">
        <v>1058</v>
      </c>
      <c r="C7" s="844"/>
      <c r="D7" s="845"/>
      <c r="E7" s="846"/>
      <c r="F7" s="846"/>
      <c r="G7" s="847">
        <f>G8+G102+G132+C165</f>
        <v>0</v>
      </c>
      <c r="H7" s="845"/>
      <c r="I7" s="846"/>
      <c r="J7" s="846"/>
      <c r="K7" s="847">
        <f>K8+K102+K132+D165</f>
        <v>0</v>
      </c>
      <c r="L7" s="845"/>
      <c r="M7" s="846"/>
      <c r="N7" s="846"/>
      <c r="O7" s="847">
        <f>O8+O102+O132+E165</f>
        <v>0</v>
      </c>
      <c r="P7" s="845"/>
      <c r="Q7" s="846"/>
      <c r="R7" s="846"/>
      <c r="S7" s="848">
        <f>S8+S102+S132+F165</f>
        <v>0</v>
      </c>
      <c r="T7" s="845"/>
      <c r="U7" s="846"/>
      <c r="V7" s="846"/>
      <c r="W7" s="848">
        <f>W8+W102+W132+G165</f>
        <v>0</v>
      </c>
    </row>
    <row r="8" spans="1:33">
      <c r="A8" s="828"/>
      <c r="B8" s="849" t="s">
        <v>484</v>
      </c>
      <c r="C8" s="850"/>
      <c r="D8" s="851"/>
      <c r="E8" s="852"/>
      <c r="F8" s="852"/>
      <c r="G8" s="853">
        <f>G9+G30+G51+G72+G73+G88</f>
        <v>0</v>
      </c>
      <c r="H8" s="851"/>
      <c r="I8" s="852"/>
      <c r="J8" s="852"/>
      <c r="K8" s="853">
        <f>K9+K30+K51+K72+K73+K88</f>
        <v>0</v>
      </c>
      <c r="L8" s="851"/>
      <c r="M8" s="852"/>
      <c r="N8" s="852"/>
      <c r="O8" s="853">
        <f>O9+O30+O51+O72+O73+O88</f>
        <v>0</v>
      </c>
      <c r="P8" s="851"/>
      <c r="Q8" s="852"/>
      <c r="R8" s="852"/>
      <c r="S8" s="853">
        <f>S9+S30+S51+S72+S73+S88</f>
        <v>0</v>
      </c>
      <c r="T8" s="851"/>
      <c r="U8" s="852"/>
      <c r="V8" s="852"/>
      <c r="W8" s="853">
        <f>W9+W30+W51+W72+W73+W88</f>
        <v>0</v>
      </c>
    </row>
    <row r="9" spans="1:33">
      <c r="A9" s="828"/>
      <c r="B9" s="854" t="s">
        <v>485</v>
      </c>
      <c r="C9" s="855"/>
      <c r="D9" s="856"/>
      <c r="E9" s="857"/>
      <c r="F9" s="857"/>
      <c r="G9" s="858">
        <f>G10+G23</f>
        <v>0</v>
      </c>
      <c r="H9" s="856"/>
      <c r="I9" s="857"/>
      <c r="J9" s="857"/>
      <c r="K9" s="858">
        <f>K10+K23</f>
        <v>0</v>
      </c>
      <c r="L9" s="856"/>
      <c r="M9" s="857"/>
      <c r="N9" s="857"/>
      <c r="O9" s="858">
        <f>O10+O23</f>
        <v>0</v>
      </c>
      <c r="P9" s="856"/>
      <c r="Q9" s="857"/>
      <c r="R9" s="857"/>
      <c r="S9" s="858">
        <f>S10+S23</f>
        <v>0</v>
      </c>
      <c r="T9" s="856"/>
      <c r="U9" s="857"/>
      <c r="V9" s="857"/>
      <c r="W9" s="858">
        <f>W10+W23</f>
        <v>0</v>
      </c>
    </row>
    <row r="10" spans="1:33">
      <c r="A10" s="828"/>
      <c r="B10" s="859" t="s">
        <v>486</v>
      </c>
      <c r="C10" s="855"/>
      <c r="D10" s="856"/>
      <c r="E10" s="857"/>
      <c r="F10" s="857"/>
      <c r="G10" s="858">
        <f>SUM(G11:G22)</f>
        <v>0</v>
      </c>
      <c r="H10" s="856"/>
      <c r="I10" s="857"/>
      <c r="J10" s="857"/>
      <c r="K10" s="858">
        <f>SUM(K11:K22)</f>
        <v>0</v>
      </c>
      <c r="L10" s="856"/>
      <c r="M10" s="857"/>
      <c r="N10" s="857"/>
      <c r="O10" s="858">
        <f>SUM(O11:O22)</f>
        <v>0</v>
      </c>
      <c r="P10" s="856"/>
      <c r="Q10" s="857"/>
      <c r="R10" s="857"/>
      <c r="S10" s="858">
        <f>SUM(S11:S22)</f>
        <v>0</v>
      </c>
      <c r="T10" s="856"/>
      <c r="U10" s="857"/>
      <c r="V10" s="857"/>
      <c r="W10" s="858">
        <f>SUM(W11:W22)</f>
        <v>0</v>
      </c>
    </row>
    <row r="11" spans="1:33">
      <c r="B11" s="860" t="s">
        <v>487</v>
      </c>
      <c r="C11" s="861" t="s">
        <v>488</v>
      </c>
      <c r="D11" s="151"/>
      <c r="E11" s="144"/>
      <c r="F11" s="144"/>
      <c r="G11" s="906">
        <f t="shared" ref="G11:G22" si="0">D11*(E11+F11)</f>
        <v>0</v>
      </c>
      <c r="H11" s="151"/>
      <c r="I11" s="144"/>
      <c r="J11" s="144"/>
      <c r="K11" s="906">
        <f t="shared" ref="K11:K22" si="1">H11*(I11+J11)</f>
        <v>0</v>
      </c>
      <c r="L11" s="151"/>
      <c r="M11" s="144"/>
      <c r="N11" s="144"/>
      <c r="O11" s="906">
        <f t="shared" ref="O11:O22" si="2">L11*(M11+N11)</f>
        <v>0</v>
      </c>
      <c r="P11" s="151"/>
      <c r="Q11" s="144"/>
      <c r="R11" s="144"/>
      <c r="S11" s="906">
        <f t="shared" ref="S11:S22" si="3">P11*(Q11+R11)</f>
        <v>0</v>
      </c>
      <c r="T11" s="151"/>
      <c r="U11" s="144"/>
      <c r="V11" s="144"/>
      <c r="W11" s="906">
        <f t="shared" ref="W11:W22" si="4">T11*(U11+V11)</f>
        <v>0</v>
      </c>
    </row>
    <row r="12" spans="1:33">
      <c r="B12" s="860" t="s">
        <v>489</v>
      </c>
      <c r="C12" s="861" t="s">
        <v>488</v>
      </c>
      <c r="D12" s="151"/>
      <c r="E12" s="144"/>
      <c r="F12" s="144"/>
      <c r="G12" s="906">
        <f t="shared" si="0"/>
        <v>0</v>
      </c>
      <c r="H12" s="151"/>
      <c r="I12" s="144"/>
      <c r="J12" s="144"/>
      <c r="K12" s="906">
        <f t="shared" si="1"/>
        <v>0</v>
      </c>
      <c r="L12" s="151"/>
      <c r="M12" s="144"/>
      <c r="N12" s="144"/>
      <c r="O12" s="906">
        <f t="shared" si="2"/>
        <v>0</v>
      </c>
      <c r="P12" s="151"/>
      <c r="Q12" s="144"/>
      <c r="R12" s="144"/>
      <c r="S12" s="906">
        <f t="shared" si="3"/>
        <v>0</v>
      </c>
      <c r="T12" s="151"/>
      <c r="U12" s="144"/>
      <c r="V12" s="144"/>
      <c r="W12" s="906">
        <f t="shared" si="4"/>
        <v>0</v>
      </c>
    </row>
    <row r="13" spans="1:33">
      <c r="B13" s="860" t="s">
        <v>490</v>
      </c>
      <c r="C13" s="861" t="s">
        <v>488</v>
      </c>
      <c r="D13" s="151"/>
      <c r="E13" s="144"/>
      <c r="F13" s="144"/>
      <c r="G13" s="906">
        <f t="shared" si="0"/>
        <v>0</v>
      </c>
      <c r="H13" s="151"/>
      <c r="I13" s="144"/>
      <c r="J13" s="144"/>
      <c r="K13" s="906">
        <f t="shared" si="1"/>
        <v>0</v>
      </c>
      <c r="L13" s="151"/>
      <c r="M13" s="144"/>
      <c r="N13" s="144"/>
      <c r="O13" s="906">
        <f t="shared" si="2"/>
        <v>0</v>
      </c>
      <c r="P13" s="151"/>
      <c r="Q13" s="144"/>
      <c r="R13" s="144"/>
      <c r="S13" s="906">
        <f t="shared" si="3"/>
        <v>0</v>
      </c>
      <c r="T13" s="151"/>
      <c r="U13" s="144"/>
      <c r="V13" s="144"/>
      <c r="W13" s="906">
        <f t="shared" si="4"/>
        <v>0</v>
      </c>
    </row>
    <row r="14" spans="1:33">
      <c r="B14" s="860" t="s">
        <v>491</v>
      </c>
      <c r="C14" s="861" t="s">
        <v>488</v>
      </c>
      <c r="D14" s="151"/>
      <c r="E14" s="144"/>
      <c r="F14" s="144"/>
      <c r="G14" s="906">
        <f t="shared" si="0"/>
        <v>0</v>
      </c>
      <c r="H14" s="151"/>
      <c r="I14" s="144"/>
      <c r="J14" s="144"/>
      <c r="K14" s="906">
        <f t="shared" si="1"/>
        <v>0</v>
      </c>
      <c r="L14" s="151"/>
      <c r="M14" s="144"/>
      <c r="N14" s="144"/>
      <c r="O14" s="906">
        <f t="shared" si="2"/>
        <v>0</v>
      </c>
      <c r="P14" s="151"/>
      <c r="Q14" s="144"/>
      <c r="R14" s="144"/>
      <c r="S14" s="906">
        <f t="shared" si="3"/>
        <v>0</v>
      </c>
      <c r="T14" s="151"/>
      <c r="U14" s="144"/>
      <c r="V14" s="144"/>
      <c r="W14" s="906">
        <f t="shared" si="4"/>
        <v>0</v>
      </c>
    </row>
    <row r="15" spans="1:33">
      <c r="B15" s="860" t="s">
        <v>492</v>
      </c>
      <c r="C15" s="861" t="s">
        <v>488</v>
      </c>
      <c r="D15" s="151"/>
      <c r="E15" s="144"/>
      <c r="F15" s="144"/>
      <c r="G15" s="906">
        <f t="shared" si="0"/>
        <v>0</v>
      </c>
      <c r="H15" s="151"/>
      <c r="I15" s="144"/>
      <c r="J15" s="144"/>
      <c r="K15" s="906">
        <f t="shared" si="1"/>
        <v>0</v>
      </c>
      <c r="L15" s="151"/>
      <c r="M15" s="144"/>
      <c r="N15" s="144"/>
      <c r="O15" s="906">
        <f t="shared" si="2"/>
        <v>0</v>
      </c>
      <c r="P15" s="151"/>
      <c r="Q15" s="144"/>
      <c r="R15" s="144"/>
      <c r="S15" s="906">
        <f t="shared" si="3"/>
        <v>0</v>
      </c>
      <c r="T15" s="151"/>
      <c r="U15" s="144"/>
      <c r="V15" s="144"/>
      <c r="W15" s="906">
        <f t="shared" si="4"/>
        <v>0</v>
      </c>
    </row>
    <row r="16" spans="1:33">
      <c r="B16" s="860" t="s">
        <v>493</v>
      </c>
      <c r="C16" s="861" t="s">
        <v>488</v>
      </c>
      <c r="D16" s="151"/>
      <c r="E16" s="144"/>
      <c r="F16" s="144"/>
      <c r="G16" s="906">
        <f t="shared" si="0"/>
        <v>0</v>
      </c>
      <c r="H16" s="151"/>
      <c r="I16" s="144"/>
      <c r="J16" s="144"/>
      <c r="K16" s="906">
        <f t="shared" si="1"/>
        <v>0</v>
      </c>
      <c r="L16" s="151"/>
      <c r="M16" s="144"/>
      <c r="N16" s="144"/>
      <c r="O16" s="906">
        <f t="shared" si="2"/>
        <v>0</v>
      </c>
      <c r="P16" s="151"/>
      <c r="Q16" s="144"/>
      <c r="R16" s="144"/>
      <c r="S16" s="906">
        <f t="shared" si="3"/>
        <v>0</v>
      </c>
      <c r="T16" s="151"/>
      <c r="U16" s="144"/>
      <c r="V16" s="144"/>
      <c r="W16" s="906">
        <f t="shared" si="4"/>
        <v>0</v>
      </c>
    </row>
    <row r="17" spans="2:23">
      <c r="B17" s="860" t="s">
        <v>494</v>
      </c>
      <c r="C17" s="861" t="s">
        <v>488</v>
      </c>
      <c r="D17" s="151"/>
      <c r="E17" s="144"/>
      <c r="F17" s="144"/>
      <c r="G17" s="906">
        <f t="shared" si="0"/>
        <v>0</v>
      </c>
      <c r="H17" s="151"/>
      <c r="I17" s="144"/>
      <c r="J17" s="144"/>
      <c r="K17" s="906">
        <f t="shared" si="1"/>
        <v>0</v>
      </c>
      <c r="L17" s="151"/>
      <c r="M17" s="144"/>
      <c r="N17" s="144"/>
      <c r="O17" s="906">
        <f t="shared" si="2"/>
        <v>0</v>
      </c>
      <c r="P17" s="151"/>
      <c r="Q17" s="144"/>
      <c r="R17" s="144"/>
      <c r="S17" s="906">
        <f t="shared" si="3"/>
        <v>0</v>
      </c>
      <c r="T17" s="151"/>
      <c r="U17" s="144"/>
      <c r="V17" s="144"/>
      <c r="W17" s="906">
        <f t="shared" si="4"/>
        <v>0</v>
      </c>
    </row>
    <row r="18" spans="2:23">
      <c r="B18" s="860" t="s">
        <v>495</v>
      </c>
      <c r="C18" s="861" t="s">
        <v>488</v>
      </c>
      <c r="D18" s="151"/>
      <c r="E18" s="144"/>
      <c r="F18" s="144"/>
      <c r="G18" s="906">
        <f t="shared" si="0"/>
        <v>0</v>
      </c>
      <c r="H18" s="151"/>
      <c r="I18" s="144"/>
      <c r="J18" s="144"/>
      <c r="K18" s="906">
        <f t="shared" si="1"/>
        <v>0</v>
      </c>
      <c r="L18" s="151"/>
      <c r="M18" s="144"/>
      <c r="N18" s="144"/>
      <c r="O18" s="906">
        <f t="shared" si="2"/>
        <v>0</v>
      </c>
      <c r="P18" s="151"/>
      <c r="Q18" s="144"/>
      <c r="R18" s="144"/>
      <c r="S18" s="906">
        <f t="shared" si="3"/>
        <v>0</v>
      </c>
      <c r="T18" s="151"/>
      <c r="U18" s="144"/>
      <c r="V18" s="144"/>
      <c r="W18" s="906">
        <f t="shared" si="4"/>
        <v>0</v>
      </c>
    </row>
    <row r="19" spans="2:23">
      <c r="B19" s="860" t="s">
        <v>496</v>
      </c>
      <c r="C19" s="861" t="s">
        <v>488</v>
      </c>
      <c r="D19" s="151"/>
      <c r="E19" s="144"/>
      <c r="F19" s="144"/>
      <c r="G19" s="906">
        <f t="shared" si="0"/>
        <v>0</v>
      </c>
      <c r="H19" s="151"/>
      <c r="I19" s="144"/>
      <c r="J19" s="144"/>
      <c r="K19" s="906">
        <f t="shared" si="1"/>
        <v>0</v>
      </c>
      <c r="L19" s="151"/>
      <c r="M19" s="144"/>
      <c r="N19" s="144"/>
      <c r="O19" s="906">
        <f t="shared" si="2"/>
        <v>0</v>
      </c>
      <c r="P19" s="151"/>
      <c r="Q19" s="144"/>
      <c r="R19" s="144"/>
      <c r="S19" s="906">
        <f t="shared" si="3"/>
        <v>0</v>
      </c>
      <c r="T19" s="151"/>
      <c r="U19" s="144"/>
      <c r="V19" s="144"/>
      <c r="W19" s="906">
        <f t="shared" si="4"/>
        <v>0</v>
      </c>
    </row>
    <row r="20" spans="2:23">
      <c r="B20" s="860" t="s">
        <v>497</v>
      </c>
      <c r="C20" s="861" t="s">
        <v>488</v>
      </c>
      <c r="D20" s="151"/>
      <c r="E20" s="144"/>
      <c r="F20" s="144"/>
      <c r="G20" s="906">
        <f t="shared" si="0"/>
        <v>0</v>
      </c>
      <c r="H20" s="151"/>
      <c r="I20" s="144"/>
      <c r="J20" s="144"/>
      <c r="K20" s="906">
        <f t="shared" si="1"/>
        <v>0</v>
      </c>
      <c r="L20" s="151"/>
      <c r="M20" s="144"/>
      <c r="N20" s="144"/>
      <c r="O20" s="906">
        <f t="shared" si="2"/>
        <v>0</v>
      </c>
      <c r="P20" s="151"/>
      <c r="Q20" s="144"/>
      <c r="R20" s="144"/>
      <c r="S20" s="906">
        <f t="shared" si="3"/>
        <v>0</v>
      </c>
      <c r="T20" s="151"/>
      <c r="U20" s="144"/>
      <c r="V20" s="144"/>
      <c r="W20" s="906">
        <f t="shared" si="4"/>
        <v>0</v>
      </c>
    </row>
    <row r="21" spans="2:23">
      <c r="B21" s="860" t="s">
        <v>498</v>
      </c>
      <c r="C21" s="861" t="s">
        <v>488</v>
      </c>
      <c r="D21" s="151"/>
      <c r="E21" s="144"/>
      <c r="F21" s="144"/>
      <c r="G21" s="906">
        <f t="shared" si="0"/>
        <v>0</v>
      </c>
      <c r="H21" s="151"/>
      <c r="I21" s="144"/>
      <c r="J21" s="144"/>
      <c r="K21" s="906">
        <f t="shared" si="1"/>
        <v>0</v>
      </c>
      <c r="L21" s="151"/>
      <c r="M21" s="144"/>
      <c r="N21" s="144"/>
      <c r="O21" s="906">
        <f t="shared" si="2"/>
        <v>0</v>
      </c>
      <c r="P21" s="151"/>
      <c r="Q21" s="144"/>
      <c r="R21" s="144"/>
      <c r="S21" s="906">
        <f t="shared" si="3"/>
        <v>0</v>
      </c>
      <c r="T21" s="151"/>
      <c r="U21" s="144"/>
      <c r="V21" s="144"/>
      <c r="W21" s="906">
        <f t="shared" si="4"/>
        <v>0</v>
      </c>
    </row>
    <row r="22" spans="2:23">
      <c r="B22" s="860" t="s">
        <v>499</v>
      </c>
      <c r="C22" s="861" t="s">
        <v>488</v>
      </c>
      <c r="D22" s="151"/>
      <c r="E22" s="144"/>
      <c r="F22" s="144"/>
      <c r="G22" s="906">
        <f t="shared" si="0"/>
        <v>0</v>
      </c>
      <c r="H22" s="151"/>
      <c r="I22" s="144"/>
      <c r="J22" s="144"/>
      <c r="K22" s="906">
        <f t="shared" si="1"/>
        <v>0</v>
      </c>
      <c r="L22" s="151"/>
      <c r="M22" s="144"/>
      <c r="N22" s="144"/>
      <c r="O22" s="906">
        <f t="shared" si="2"/>
        <v>0</v>
      </c>
      <c r="P22" s="151"/>
      <c r="Q22" s="144"/>
      <c r="R22" s="144"/>
      <c r="S22" s="906">
        <f t="shared" si="3"/>
        <v>0</v>
      </c>
      <c r="T22" s="151"/>
      <c r="U22" s="144"/>
      <c r="V22" s="144"/>
      <c r="W22" s="906">
        <f t="shared" si="4"/>
        <v>0</v>
      </c>
    </row>
    <row r="23" spans="2:23" s="828" customFormat="1">
      <c r="B23" s="859" t="s">
        <v>500</v>
      </c>
      <c r="C23" s="855"/>
      <c r="D23" s="856"/>
      <c r="E23" s="857"/>
      <c r="F23" s="857"/>
      <c r="G23" s="858">
        <f>SUM(G24:G29)</f>
        <v>0</v>
      </c>
      <c r="H23" s="856"/>
      <c r="I23" s="857"/>
      <c r="J23" s="857"/>
      <c r="K23" s="858">
        <f>SUM(K24:K29)</f>
        <v>0</v>
      </c>
      <c r="L23" s="856"/>
      <c r="M23" s="857"/>
      <c r="N23" s="857"/>
      <c r="O23" s="858">
        <f>SUM(O24:O29)</f>
        <v>0</v>
      </c>
      <c r="P23" s="856"/>
      <c r="Q23" s="857"/>
      <c r="R23" s="857"/>
      <c r="S23" s="858">
        <f>SUM(S24:S29)</f>
        <v>0</v>
      </c>
      <c r="T23" s="856"/>
      <c r="U23" s="857"/>
      <c r="V23" s="857"/>
      <c r="W23" s="858">
        <f>SUM(W24:W29)</f>
        <v>0</v>
      </c>
    </row>
    <row r="24" spans="2:23">
      <c r="B24" s="860" t="s">
        <v>501</v>
      </c>
      <c r="C24" s="861" t="s">
        <v>488</v>
      </c>
      <c r="D24" s="151"/>
      <c r="E24" s="144"/>
      <c r="F24" s="144"/>
      <c r="G24" s="906">
        <f t="shared" ref="G24:G29" si="5">D24*(E24+F24)</f>
        <v>0</v>
      </c>
      <c r="H24" s="151"/>
      <c r="I24" s="144"/>
      <c r="J24" s="144"/>
      <c r="K24" s="906">
        <f t="shared" ref="K24:K29" si="6">H24*(I24+J24)</f>
        <v>0</v>
      </c>
      <c r="L24" s="151"/>
      <c r="M24" s="144"/>
      <c r="N24" s="144"/>
      <c r="O24" s="906">
        <f t="shared" ref="O24:O29" si="7">L24*(M24+N24)</f>
        <v>0</v>
      </c>
      <c r="P24" s="151"/>
      <c r="Q24" s="144"/>
      <c r="R24" s="144"/>
      <c r="S24" s="906">
        <f t="shared" ref="S24:S29" si="8">P24*(Q24+R24)</f>
        <v>0</v>
      </c>
      <c r="T24" s="151"/>
      <c r="U24" s="144"/>
      <c r="V24" s="144"/>
      <c r="W24" s="906">
        <f t="shared" ref="W24:W29" si="9">T24*(U24+V24)</f>
        <v>0</v>
      </c>
    </row>
    <row r="25" spans="2:23">
      <c r="B25" s="860" t="s">
        <v>502</v>
      </c>
      <c r="C25" s="861" t="s">
        <v>488</v>
      </c>
      <c r="D25" s="151"/>
      <c r="E25" s="144"/>
      <c r="F25" s="144"/>
      <c r="G25" s="906">
        <f t="shared" si="5"/>
        <v>0</v>
      </c>
      <c r="H25" s="151"/>
      <c r="I25" s="144"/>
      <c r="J25" s="144"/>
      <c r="K25" s="906">
        <f t="shared" si="6"/>
        <v>0</v>
      </c>
      <c r="L25" s="151"/>
      <c r="M25" s="144"/>
      <c r="N25" s="144"/>
      <c r="O25" s="906">
        <f t="shared" si="7"/>
        <v>0</v>
      </c>
      <c r="P25" s="151"/>
      <c r="Q25" s="144"/>
      <c r="R25" s="144"/>
      <c r="S25" s="906">
        <f t="shared" si="8"/>
        <v>0</v>
      </c>
      <c r="T25" s="151"/>
      <c r="U25" s="144"/>
      <c r="V25" s="144"/>
      <c r="W25" s="906">
        <f t="shared" si="9"/>
        <v>0</v>
      </c>
    </row>
    <row r="26" spans="2:23">
      <c r="B26" s="860" t="s">
        <v>503</v>
      </c>
      <c r="C26" s="861" t="s">
        <v>488</v>
      </c>
      <c r="D26" s="151"/>
      <c r="E26" s="144"/>
      <c r="F26" s="144"/>
      <c r="G26" s="906">
        <f t="shared" si="5"/>
        <v>0</v>
      </c>
      <c r="H26" s="151"/>
      <c r="I26" s="144"/>
      <c r="J26" s="144"/>
      <c r="K26" s="906">
        <f t="shared" si="6"/>
        <v>0</v>
      </c>
      <c r="L26" s="151"/>
      <c r="M26" s="144"/>
      <c r="N26" s="144"/>
      <c r="O26" s="906">
        <f t="shared" si="7"/>
        <v>0</v>
      </c>
      <c r="P26" s="151"/>
      <c r="Q26" s="144"/>
      <c r="R26" s="144"/>
      <c r="S26" s="906">
        <f t="shared" si="8"/>
        <v>0</v>
      </c>
      <c r="T26" s="151"/>
      <c r="U26" s="144"/>
      <c r="V26" s="144"/>
      <c r="W26" s="906">
        <f t="shared" si="9"/>
        <v>0</v>
      </c>
    </row>
    <row r="27" spans="2:23">
      <c r="B27" s="860" t="s">
        <v>504</v>
      </c>
      <c r="C27" s="861" t="s">
        <v>488</v>
      </c>
      <c r="D27" s="151"/>
      <c r="E27" s="144"/>
      <c r="F27" s="144"/>
      <c r="G27" s="906">
        <f t="shared" si="5"/>
        <v>0</v>
      </c>
      <c r="H27" s="151"/>
      <c r="I27" s="144"/>
      <c r="J27" s="144"/>
      <c r="K27" s="906">
        <f t="shared" si="6"/>
        <v>0</v>
      </c>
      <c r="L27" s="151"/>
      <c r="M27" s="144"/>
      <c r="N27" s="144"/>
      <c r="O27" s="906">
        <f t="shared" si="7"/>
        <v>0</v>
      </c>
      <c r="P27" s="151"/>
      <c r="Q27" s="144"/>
      <c r="R27" s="144"/>
      <c r="S27" s="906">
        <f t="shared" si="8"/>
        <v>0</v>
      </c>
      <c r="T27" s="151"/>
      <c r="U27" s="144"/>
      <c r="V27" s="144"/>
      <c r="W27" s="906">
        <f t="shared" si="9"/>
        <v>0</v>
      </c>
    </row>
    <row r="28" spans="2:23">
      <c r="B28" s="860" t="s">
        <v>505</v>
      </c>
      <c r="C28" s="861" t="s">
        <v>488</v>
      </c>
      <c r="D28" s="151"/>
      <c r="E28" s="144"/>
      <c r="F28" s="144"/>
      <c r="G28" s="906">
        <f t="shared" si="5"/>
        <v>0</v>
      </c>
      <c r="H28" s="151"/>
      <c r="I28" s="144"/>
      <c r="J28" s="144"/>
      <c r="K28" s="906">
        <f t="shared" si="6"/>
        <v>0</v>
      </c>
      <c r="L28" s="151"/>
      <c r="M28" s="144"/>
      <c r="N28" s="144"/>
      <c r="O28" s="906">
        <f t="shared" si="7"/>
        <v>0</v>
      </c>
      <c r="P28" s="151"/>
      <c r="Q28" s="144"/>
      <c r="R28" s="144"/>
      <c r="S28" s="906">
        <f t="shared" si="8"/>
        <v>0</v>
      </c>
      <c r="T28" s="151"/>
      <c r="U28" s="144"/>
      <c r="V28" s="144"/>
      <c r="W28" s="906">
        <f t="shared" si="9"/>
        <v>0</v>
      </c>
    </row>
    <row r="29" spans="2:23">
      <c r="B29" s="860" t="s">
        <v>506</v>
      </c>
      <c r="C29" s="861" t="s">
        <v>488</v>
      </c>
      <c r="D29" s="151"/>
      <c r="E29" s="144"/>
      <c r="F29" s="144"/>
      <c r="G29" s="906">
        <f t="shared" si="5"/>
        <v>0</v>
      </c>
      <c r="H29" s="151"/>
      <c r="I29" s="144"/>
      <c r="J29" s="144"/>
      <c r="K29" s="906">
        <f t="shared" si="6"/>
        <v>0</v>
      </c>
      <c r="L29" s="151"/>
      <c r="M29" s="144"/>
      <c r="N29" s="144"/>
      <c r="O29" s="906">
        <f t="shared" si="7"/>
        <v>0</v>
      </c>
      <c r="P29" s="151"/>
      <c r="Q29" s="144"/>
      <c r="R29" s="144"/>
      <c r="S29" s="906">
        <f t="shared" si="8"/>
        <v>0</v>
      </c>
      <c r="T29" s="151"/>
      <c r="U29" s="144"/>
      <c r="V29" s="144"/>
      <c r="W29" s="906">
        <f t="shared" si="9"/>
        <v>0</v>
      </c>
    </row>
    <row r="30" spans="2:23" s="828" customFormat="1">
      <c r="B30" s="854" t="s">
        <v>507</v>
      </c>
      <c r="C30" s="855"/>
      <c r="D30" s="856"/>
      <c r="E30" s="857"/>
      <c r="F30" s="857"/>
      <c r="G30" s="858">
        <f>G31+G44</f>
        <v>0</v>
      </c>
      <c r="H30" s="856"/>
      <c r="I30" s="857"/>
      <c r="J30" s="857"/>
      <c r="K30" s="858">
        <f>K31+K44</f>
        <v>0</v>
      </c>
      <c r="L30" s="856"/>
      <c r="M30" s="857"/>
      <c r="N30" s="857"/>
      <c r="O30" s="858">
        <f>O31+O44</f>
        <v>0</v>
      </c>
      <c r="P30" s="856"/>
      <c r="Q30" s="857"/>
      <c r="R30" s="857"/>
      <c r="S30" s="858">
        <f>S31+S44</f>
        <v>0</v>
      </c>
      <c r="T30" s="856"/>
      <c r="U30" s="857"/>
      <c r="V30" s="857"/>
      <c r="W30" s="858">
        <f>W31+W44</f>
        <v>0</v>
      </c>
    </row>
    <row r="31" spans="2:23" s="828" customFormat="1">
      <c r="B31" s="859" t="s">
        <v>508</v>
      </c>
      <c r="C31" s="855"/>
      <c r="D31" s="856"/>
      <c r="E31" s="857"/>
      <c r="F31" s="857"/>
      <c r="G31" s="858">
        <f>SUM(G32:G43)</f>
        <v>0</v>
      </c>
      <c r="H31" s="856"/>
      <c r="I31" s="857"/>
      <c r="J31" s="857"/>
      <c r="K31" s="858">
        <f>SUM(K32:K43)</f>
        <v>0</v>
      </c>
      <c r="L31" s="856"/>
      <c r="M31" s="857"/>
      <c r="N31" s="857"/>
      <c r="O31" s="858">
        <f>SUM(O32:O43)</f>
        <v>0</v>
      </c>
      <c r="P31" s="856"/>
      <c r="Q31" s="857"/>
      <c r="R31" s="857"/>
      <c r="S31" s="858">
        <f>SUM(S32:S43)</f>
        <v>0</v>
      </c>
      <c r="T31" s="856"/>
      <c r="U31" s="857"/>
      <c r="V31" s="857"/>
      <c r="W31" s="858">
        <f>SUM(W32:W43)</f>
        <v>0</v>
      </c>
    </row>
    <row r="32" spans="2:23">
      <c r="B32" s="860" t="s">
        <v>487</v>
      </c>
      <c r="C32" s="861" t="s">
        <v>488</v>
      </c>
      <c r="D32" s="151"/>
      <c r="E32" s="144"/>
      <c r="F32" s="144"/>
      <c r="G32" s="906">
        <f t="shared" ref="G32:G43" si="10">D32*(E32+F32)</f>
        <v>0</v>
      </c>
      <c r="H32" s="151"/>
      <c r="I32" s="144"/>
      <c r="J32" s="144"/>
      <c r="K32" s="906">
        <f t="shared" ref="K32:K43" si="11">H32*(I32+J32)</f>
        <v>0</v>
      </c>
      <c r="L32" s="151"/>
      <c r="M32" s="144"/>
      <c r="N32" s="144"/>
      <c r="O32" s="906">
        <f t="shared" ref="O32:O43" si="12">L32*(M32+N32)</f>
        <v>0</v>
      </c>
      <c r="P32" s="151"/>
      <c r="Q32" s="144"/>
      <c r="R32" s="144"/>
      <c r="S32" s="906">
        <f t="shared" ref="S32:S43" si="13">P32*(Q32+R32)</f>
        <v>0</v>
      </c>
      <c r="T32" s="151"/>
      <c r="U32" s="144"/>
      <c r="V32" s="144"/>
      <c r="W32" s="906">
        <f t="shared" ref="W32:W43" si="14">T32*(U32+V32)</f>
        <v>0</v>
      </c>
    </row>
    <row r="33" spans="2:23">
      <c r="B33" s="860" t="s">
        <v>489</v>
      </c>
      <c r="C33" s="861" t="s">
        <v>488</v>
      </c>
      <c r="D33" s="151"/>
      <c r="E33" s="144"/>
      <c r="F33" s="144"/>
      <c r="G33" s="906">
        <f t="shared" si="10"/>
        <v>0</v>
      </c>
      <c r="H33" s="151"/>
      <c r="I33" s="144"/>
      <c r="J33" s="144"/>
      <c r="K33" s="906">
        <f t="shared" si="11"/>
        <v>0</v>
      </c>
      <c r="L33" s="151"/>
      <c r="M33" s="144"/>
      <c r="N33" s="144"/>
      <c r="O33" s="906">
        <f t="shared" si="12"/>
        <v>0</v>
      </c>
      <c r="P33" s="151"/>
      <c r="Q33" s="144"/>
      <c r="R33" s="144"/>
      <c r="S33" s="906">
        <f t="shared" si="13"/>
        <v>0</v>
      </c>
      <c r="T33" s="151"/>
      <c r="U33" s="144"/>
      <c r="V33" s="144"/>
      <c r="W33" s="906">
        <f t="shared" si="14"/>
        <v>0</v>
      </c>
    </row>
    <row r="34" spans="2:23">
      <c r="B34" s="860" t="s">
        <v>490</v>
      </c>
      <c r="C34" s="861" t="s">
        <v>488</v>
      </c>
      <c r="D34" s="151"/>
      <c r="E34" s="144"/>
      <c r="F34" s="144"/>
      <c r="G34" s="906">
        <f t="shared" si="10"/>
        <v>0</v>
      </c>
      <c r="H34" s="151"/>
      <c r="I34" s="144"/>
      <c r="J34" s="144"/>
      <c r="K34" s="906">
        <f t="shared" si="11"/>
        <v>0</v>
      </c>
      <c r="L34" s="151"/>
      <c r="M34" s="144"/>
      <c r="N34" s="144"/>
      <c r="O34" s="906">
        <f t="shared" si="12"/>
        <v>0</v>
      </c>
      <c r="P34" s="151"/>
      <c r="Q34" s="144"/>
      <c r="R34" s="144"/>
      <c r="S34" s="906">
        <f t="shared" si="13"/>
        <v>0</v>
      </c>
      <c r="T34" s="151"/>
      <c r="U34" s="144"/>
      <c r="V34" s="144"/>
      <c r="W34" s="906">
        <f t="shared" si="14"/>
        <v>0</v>
      </c>
    </row>
    <row r="35" spans="2:23">
      <c r="B35" s="860" t="s">
        <v>491</v>
      </c>
      <c r="C35" s="861" t="s">
        <v>488</v>
      </c>
      <c r="D35" s="151"/>
      <c r="E35" s="144"/>
      <c r="F35" s="144"/>
      <c r="G35" s="906">
        <f t="shared" si="10"/>
        <v>0</v>
      </c>
      <c r="H35" s="151"/>
      <c r="I35" s="144"/>
      <c r="J35" s="144"/>
      <c r="K35" s="906">
        <f t="shared" si="11"/>
        <v>0</v>
      </c>
      <c r="L35" s="151"/>
      <c r="M35" s="144"/>
      <c r="N35" s="144"/>
      <c r="O35" s="906">
        <f t="shared" si="12"/>
        <v>0</v>
      </c>
      <c r="P35" s="151"/>
      <c r="Q35" s="144"/>
      <c r="R35" s="144"/>
      <c r="S35" s="906">
        <f t="shared" si="13"/>
        <v>0</v>
      </c>
      <c r="T35" s="151"/>
      <c r="U35" s="144"/>
      <c r="V35" s="144"/>
      <c r="W35" s="906">
        <f t="shared" si="14"/>
        <v>0</v>
      </c>
    </row>
    <row r="36" spans="2:23">
      <c r="B36" s="860" t="s">
        <v>492</v>
      </c>
      <c r="C36" s="861" t="s">
        <v>488</v>
      </c>
      <c r="D36" s="151"/>
      <c r="E36" s="144"/>
      <c r="F36" s="144"/>
      <c r="G36" s="906">
        <f t="shared" si="10"/>
        <v>0</v>
      </c>
      <c r="H36" s="151"/>
      <c r="I36" s="144"/>
      <c r="J36" s="144"/>
      <c r="K36" s="906">
        <f t="shared" si="11"/>
        <v>0</v>
      </c>
      <c r="L36" s="151"/>
      <c r="M36" s="144"/>
      <c r="N36" s="144"/>
      <c r="O36" s="906">
        <f t="shared" si="12"/>
        <v>0</v>
      </c>
      <c r="P36" s="151"/>
      <c r="Q36" s="144"/>
      <c r="R36" s="144"/>
      <c r="S36" s="906">
        <f t="shared" si="13"/>
        <v>0</v>
      </c>
      <c r="T36" s="151"/>
      <c r="U36" s="144"/>
      <c r="V36" s="144"/>
      <c r="W36" s="906">
        <f t="shared" si="14"/>
        <v>0</v>
      </c>
    </row>
    <row r="37" spans="2:23">
      <c r="B37" s="860" t="s">
        <v>493</v>
      </c>
      <c r="C37" s="861" t="s">
        <v>488</v>
      </c>
      <c r="D37" s="151"/>
      <c r="E37" s="144"/>
      <c r="F37" s="144"/>
      <c r="G37" s="906">
        <f t="shared" si="10"/>
        <v>0</v>
      </c>
      <c r="H37" s="151"/>
      <c r="I37" s="144"/>
      <c r="J37" s="144"/>
      <c r="K37" s="906">
        <f t="shared" si="11"/>
        <v>0</v>
      </c>
      <c r="L37" s="151"/>
      <c r="M37" s="144"/>
      <c r="N37" s="144"/>
      <c r="O37" s="906">
        <f t="shared" si="12"/>
        <v>0</v>
      </c>
      <c r="P37" s="151"/>
      <c r="Q37" s="144"/>
      <c r="R37" s="144"/>
      <c r="S37" s="906">
        <f t="shared" si="13"/>
        <v>0</v>
      </c>
      <c r="T37" s="151"/>
      <c r="U37" s="144"/>
      <c r="V37" s="144"/>
      <c r="W37" s="906">
        <f t="shared" si="14"/>
        <v>0</v>
      </c>
    </row>
    <row r="38" spans="2:23">
      <c r="B38" s="860" t="s">
        <v>494</v>
      </c>
      <c r="C38" s="861" t="s">
        <v>488</v>
      </c>
      <c r="D38" s="151"/>
      <c r="E38" s="144"/>
      <c r="F38" s="144"/>
      <c r="G38" s="906">
        <f t="shared" si="10"/>
        <v>0</v>
      </c>
      <c r="H38" s="151"/>
      <c r="I38" s="144"/>
      <c r="J38" s="144"/>
      <c r="K38" s="906">
        <f t="shared" si="11"/>
        <v>0</v>
      </c>
      <c r="L38" s="151"/>
      <c r="M38" s="144"/>
      <c r="N38" s="144"/>
      <c r="O38" s="906">
        <f t="shared" si="12"/>
        <v>0</v>
      </c>
      <c r="P38" s="151"/>
      <c r="Q38" s="144"/>
      <c r="R38" s="144"/>
      <c r="S38" s="906">
        <f t="shared" si="13"/>
        <v>0</v>
      </c>
      <c r="T38" s="151"/>
      <c r="U38" s="144"/>
      <c r="V38" s="144"/>
      <c r="W38" s="906">
        <f t="shared" si="14"/>
        <v>0</v>
      </c>
    </row>
    <row r="39" spans="2:23">
      <c r="B39" s="860" t="s">
        <v>495</v>
      </c>
      <c r="C39" s="861" t="s">
        <v>488</v>
      </c>
      <c r="D39" s="151"/>
      <c r="E39" s="144"/>
      <c r="F39" s="144"/>
      <c r="G39" s="906">
        <f t="shared" si="10"/>
        <v>0</v>
      </c>
      <c r="H39" s="151"/>
      <c r="I39" s="144"/>
      <c r="J39" s="144"/>
      <c r="K39" s="906">
        <f t="shared" si="11"/>
        <v>0</v>
      </c>
      <c r="L39" s="151"/>
      <c r="M39" s="144"/>
      <c r="N39" s="144"/>
      <c r="O39" s="906">
        <f t="shared" si="12"/>
        <v>0</v>
      </c>
      <c r="P39" s="151"/>
      <c r="Q39" s="144"/>
      <c r="R39" s="144"/>
      <c r="S39" s="906">
        <f t="shared" si="13"/>
        <v>0</v>
      </c>
      <c r="T39" s="151"/>
      <c r="U39" s="144"/>
      <c r="V39" s="144"/>
      <c r="W39" s="906">
        <f t="shared" si="14"/>
        <v>0</v>
      </c>
    </row>
    <row r="40" spans="2:23">
      <c r="B40" s="860" t="s">
        <v>496</v>
      </c>
      <c r="C40" s="861" t="s">
        <v>488</v>
      </c>
      <c r="D40" s="151"/>
      <c r="E40" s="144"/>
      <c r="F40" s="144"/>
      <c r="G40" s="906">
        <f t="shared" si="10"/>
        <v>0</v>
      </c>
      <c r="H40" s="151"/>
      <c r="I40" s="144"/>
      <c r="J40" s="144"/>
      <c r="K40" s="906">
        <f t="shared" si="11"/>
        <v>0</v>
      </c>
      <c r="L40" s="151"/>
      <c r="M40" s="144"/>
      <c r="N40" s="144"/>
      <c r="O40" s="906">
        <f t="shared" si="12"/>
        <v>0</v>
      </c>
      <c r="P40" s="151"/>
      <c r="Q40" s="144"/>
      <c r="R40" s="144"/>
      <c r="S40" s="906">
        <f t="shared" si="13"/>
        <v>0</v>
      </c>
      <c r="T40" s="151"/>
      <c r="U40" s="144"/>
      <c r="V40" s="144"/>
      <c r="W40" s="906">
        <f t="shared" si="14"/>
        <v>0</v>
      </c>
    </row>
    <row r="41" spans="2:23">
      <c r="B41" s="860" t="s">
        <v>497</v>
      </c>
      <c r="C41" s="861" t="s">
        <v>488</v>
      </c>
      <c r="D41" s="151"/>
      <c r="E41" s="144"/>
      <c r="F41" s="144"/>
      <c r="G41" s="906">
        <f t="shared" si="10"/>
        <v>0</v>
      </c>
      <c r="H41" s="151"/>
      <c r="I41" s="144"/>
      <c r="J41" s="144"/>
      <c r="K41" s="906">
        <f t="shared" si="11"/>
        <v>0</v>
      </c>
      <c r="L41" s="151"/>
      <c r="M41" s="144"/>
      <c r="N41" s="144"/>
      <c r="O41" s="906">
        <f t="shared" si="12"/>
        <v>0</v>
      </c>
      <c r="P41" s="151"/>
      <c r="Q41" s="144"/>
      <c r="R41" s="144"/>
      <c r="S41" s="906">
        <f t="shared" si="13"/>
        <v>0</v>
      </c>
      <c r="T41" s="151"/>
      <c r="U41" s="144"/>
      <c r="V41" s="144"/>
      <c r="W41" s="906">
        <f t="shared" si="14"/>
        <v>0</v>
      </c>
    </row>
    <row r="42" spans="2:23">
      <c r="B42" s="860" t="s">
        <v>498</v>
      </c>
      <c r="C42" s="861" t="s">
        <v>488</v>
      </c>
      <c r="D42" s="151"/>
      <c r="E42" s="144"/>
      <c r="F42" s="144"/>
      <c r="G42" s="906">
        <f t="shared" si="10"/>
        <v>0</v>
      </c>
      <c r="H42" s="151"/>
      <c r="I42" s="144"/>
      <c r="J42" s="144"/>
      <c r="K42" s="906">
        <f t="shared" si="11"/>
        <v>0</v>
      </c>
      <c r="L42" s="151"/>
      <c r="M42" s="144"/>
      <c r="N42" s="144"/>
      <c r="O42" s="906">
        <f t="shared" si="12"/>
        <v>0</v>
      </c>
      <c r="P42" s="151"/>
      <c r="Q42" s="144"/>
      <c r="R42" s="144"/>
      <c r="S42" s="906">
        <f t="shared" si="13"/>
        <v>0</v>
      </c>
      <c r="T42" s="151"/>
      <c r="U42" s="144"/>
      <c r="V42" s="144"/>
      <c r="W42" s="906">
        <f t="shared" si="14"/>
        <v>0</v>
      </c>
    </row>
    <row r="43" spans="2:23">
      <c r="B43" s="860" t="s">
        <v>499</v>
      </c>
      <c r="C43" s="861" t="s">
        <v>488</v>
      </c>
      <c r="D43" s="151"/>
      <c r="E43" s="144"/>
      <c r="F43" s="144"/>
      <c r="G43" s="906">
        <f t="shared" si="10"/>
        <v>0</v>
      </c>
      <c r="H43" s="151"/>
      <c r="I43" s="144"/>
      <c r="J43" s="144"/>
      <c r="K43" s="906">
        <f t="shared" si="11"/>
        <v>0</v>
      </c>
      <c r="L43" s="151"/>
      <c r="M43" s="144"/>
      <c r="N43" s="144"/>
      <c r="O43" s="906">
        <f t="shared" si="12"/>
        <v>0</v>
      </c>
      <c r="P43" s="151"/>
      <c r="Q43" s="144"/>
      <c r="R43" s="144"/>
      <c r="S43" s="906">
        <f t="shared" si="13"/>
        <v>0</v>
      </c>
      <c r="T43" s="151"/>
      <c r="U43" s="144"/>
      <c r="V43" s="144"/>
      <c r="W43" s="906">
        <f t="shared" si="14"/>
        <v>0</v>
      </c>
    </row>
    <row r="44" spans="2:23" s="828" customFormat="1">
      <c r="B44" s="859" t="s">
        <v>509</v>
      </c>
      <c r="C44" s="855"/>
      <c r="D44" s="856"/>
      <c r="E44" s="857"/>
      <c r="F44" s="857"/>
      <c r="G44" s="858">
        <f>SUM(G45:G50)</f>
        <v>0</v>
      </c>
      <c r="H44" s="856"/>
      <c r="I44" s="857"/>
      <c r="J44" s="857"/>
      <c r="K44" s="858">
        <f>SUM(K45:K50)</f>
        <v>0</v>
      </c>
      <c r="L44" s="856"/>
      <c r="M44" s="857"/>
      <c r="N44" s="857"/>
      <c r="O44" s="858">
        <f>SUM(O45:O50)</f>
        <v>0</v>
      </c>
      <c r="P44" s="856"/>
      <c r="Q44" s="857"/>
      <c r="R44" s="857"/>
      <c r="S44" s="858">
        <f>SUM(S45:S50)</f>
        <v>0</v>
      </c>
      <c r="T44" s="856"/>
      <c r="U44" s="857"/>
      <c r="V44" s="857"/>
      <c r="W44" s="858">
        <f>SUM(W45:W50)</f>
        <v>0</v>
      </c>
    </row>
    <row r="45" spans="2:23">
      <c r="B45" s="860" t="s">
        <v>501</v>
      </c>
      <c r="C45" s="861" t="s">
        <v>488</v>
      </c>
      <c r="D45" s="151"/>
      <c r="E45" s="144"/>
      <c r="F45" s="144"/>
      <c r="G45" s="906">
        <f t="shared" ref="G45:G50" si="15">D45*(E45+F45)</f>
        <v>0</v>
      </c>
      <c r="H45" s="151"/>
      <c r="I45" s="144"/>
      <c r="J45" s="144"/>
      <c r="K45" s="906">
        <f t="shared" ref="K45:K50" si="16">H45*(I45+J45)</f>
        <v>0</v>
      </c>
      <c r="L45" s="151"/>
      <c r="M45" s="144"/>
      <c r="N45" s="144"/>
      <c r="O45" s="906">
        <f t="shared" ref="O45:O50" si="17">L45*(M45+N45)</f>
        <v>0</v>
      </c>
      <c r="P45" s="151"/>
      <c r="Q45" s="144"/>
      <c r="R45" s="144"/>
      <c r="S45" s="906">
        <f t="shared" ref="S45:S50" si="18">P45*(Q45+R45)</f>
        <v>0</v>
      </c>
      <c r="T45" s="151"/>
      <c r="U45" s="144"/>
      <c r="V45" s="144"/>
      <c r="W45" s="906">
        <f t="shared" ref="W45:W50" si="19">T45*(U45+V45)</f>
        <v>0</v>
      </c>
    </row>
    <row r="46" spans="2:23">
      <c r="B46" s="860" t="s">
        <v>502</v>
      </c>
      <c r="C46" s="861" t="s">
        <v>488</v>
      </c>
      <c r="D46" s="151"/>
      <c r="E46" s="144"/>
      <c r="F46" s="144"/>
      <c r="G46" s="906">
        <f t="shared" si="15"/>
        <v>0</v>
      </c>
      <c r="H46" s="151"/>
      <c r="I46" s="144"/>
      <c r="J46" s="144"/>
      <c r="K46" s="906">
        <f t="shared" si="16"/>
        <v>0</v>
      </c>
      <c r="L46" s="151"/>
      <c r="M46" s="144"/>
      <c r="N46" s="144"/>
      <c r="O46" s="906">
        <f t="shared" si="17"/>
        <v>0</v>
      </c>
      <c r="P46" s="151"/>
      <c r="Q46" s="144"/>
      <c r="R46" s="144"/>
      <c r="S46" s="906">
        <f t="shared" si="18"/>
        <v>0</v>
      </c>
      <c r="T46" s="151"/>
      <c r="U46" s="144"/>
      <c r="V46" s="144"/>
      <c r="W46" s="906">
        <f t="shared" si="19"/>
        <v>0</v>
      </c>
    </row>
    <row r="47" spans="2:23">
      <c r="B47" s="860" t="s">
        <v>503</v>
      </c>
      <c r="C47" s="861" t="s">
        <v>488</v>
      </c>
      <c r="D47" s="151"/>
      <c r="E47" s="144"/>
      <c r="F47" s="144"/>
      <c r="G47" s="906">
        <f t="shared" si="15"/>
        <v>0</v>
      </c>
      <c r="H47" s="151"/>
      <c r="I47" s="144"/>
      <c r="J47" s="144"/>
      <c r="K47" s="906">
        <f t="shared" si="16"/>
        <v>0</v>
      </c>
      <c r="L47" s="151"/>
      <c r="M47" s="144"/>
      <c r="N47" s="144"/>
      <c r="O47" s="906">
        <f t="shared" si="17"/>
        <v>0</v>
      </c>
      <c r="P47" s="151"/>
      <c r="Q47" s="144"/>
      <c r="R47" s="144"/>
      <c r="S47" s="906">
        <f t="shared" si="18"/>
        <v>0</v>
      </c>
      <c r="T47" s="151"/>
      <c r="U47" s="144"/>
      <c r="V47" s="144"/>
      <c r="W47" s="906">
        <f t="shared" si="19"/>
        <v>0</v>
      </c>
    </row>
    <row r="48" spans="2:23">
      <c r="B48" s="860" t="s">
        <v>504</v>
      </c>
      <c r="C48" s="861" t="s">
        <v>488</v>
      </c>
      <c r="D48" s="151"/>
      <c r="E48" s="144"/>
      <c r="F48" s="144"/>
      <c r="G48" s="906">
        <f t="shared" si="15"/>
        <v>0</v>
      </c>
      <c r="H48" s="151"/>
      <c r="I48" s="144"/>
      <c r="J48" s="144"/>
      <c r="K48" s="906">
        <f t="shared" si="16"/>
        <v>0</v>
      </c>
      <c r="L48" s="151"/>
      <c r="M48" s="144"/>
      <c r="N48" s="144"/>
      <c r="O48" s="906">
        <f t="shared" si="17"/>
        <v>0</v>
      </c>
      <c r="P48" s="151"/>
      <c r="Q48" s="144"/>
      <c r="R48" s="144"/>
      <c r="S48" s="906">
        <f t="shared" si="18"/>
        <v>0</v>
      </c>
      <c r="T48" s="151"/>
      <c r="U48" s="144"/>
      <c r="V48" s="144"/>
      <c r="W48" s="906">
        <f t="shared" si="19"/>
        <v>0</v>
      </c>
    </row>
    <row r="49" spans="2:23">
      <c r="B49" s="860" t="s">
        <v>505</v>
      </c>
      <c r="C49" s="861" t="s">
        <v>488</v>
      </c>
      <c r="D49" s="151"/>
      <c r="E49" s="144"/>
      <c r="F49" s="144"/>
      <c r="G49" s="906">
        <f t="shared" si="15"/>
        <v>0</v>
      </c>
      <c r="H49" s="151"/>
      <c r="I49" s="144"/>
      <c r="J49" s="144"/>
      <c r="K49" s="906">
        <f t="shared" si="16"/>
        <v>0</v>
      </c>
      <c r="L49" s="151"/>
      <c r="M49" s="144"/>
      <c r="N49" s="144"/>
      <c r="O49" s="906">
        <f t="shared" si="17"/>
        <v>0</v>
      </c>
      <c r="P49" s="151"/>
      <c r="Q49" s="144"/>
      <c r="R49" s="144"/>
      <c r="S49" s="906">
        <f t="shared" si="18"/>
        <v>0</v>
      </c>
      <c r="T49" s="151"/>
      <c r="U49" s="144"/>
      <c r="V49" s="144"/>
      <c r="W49" s="906">
        <f t="shared" si="19"/>
        <v>0</v>
      </c>
    </row>
    <row r="50" spans="2:23">
      <c r="B50" s="860" t="s">
        <v>506</v>
      </c>
      <c r="C50" s="861" t="s">
        <v>488</v>
      </c>
      <c r="D50" s="151"/>
      <c r="E50" s="144"/>
      <c r="F50" s="144"/>
      <c r="G50" s="906">
        <f t="shared" si="15"/>
        <v>0</v>
      </c>
      <c r="H50" s="151"/>
      <c r="I50" s="144"/>
      <c r="J50" s="144"/>
      <c r="K50" s="906">
        <f t="shared" si="16"/>
        <v>0</v>
      </c>
      <c r="L50" s="151"/>
      <c r="M50" s="144"/>
      <c r="N50" s="144"/>
      <c r="O50" s="906">
        <f t="shared" si="17"/>
        <v>0</v>
      </c>
      <c r="P50" s="151"/>
      <c r="Q50" s="144"/>
      <c r="R50" s="144"/>
      <c r="S50" s="906">
        <f t="shared" si="18"/>
        <v>0</v>
      </c>
      <c r="T50" s="151"/>
      <c r="U50" s="144"/>
      <c r="V50" s="144"/>
      <c r="W50" s="906">
        <f t="shared" si="19"/>
        <v>0</v>
      </c>
    </row>
    <row r="51" spans="2:23" s="828" customFormat="1">
      <c r="B51" s="854" t="s">
        <v>510</v>
      </c>
      <c r="C51" s="855"/>
      <c r="D51" s="856"/>
      <c r="E51" s="857"/>
      <c r="F51" s="857"/>
      <c r="G51" s="858">
        <f>G52+G65</f>
        <v>0</v>
      </c>
      <c r="H51" s="856"/>
      <c r="I51" s="857"/>
      <c r="J51" s="857"/>
      <c r="K51" s="858">
        <f>K52+K65</f>
        <v>0</v>
      </c>
      <c r="L51" s="856"/>
      <c r="M51" s="857"/>
      <c r="N51" s="857"/>
      <c r="O51" s="858">
        <f>O52+O65</f>
        <v>0</v>
      </c>
      <c r="P51" s="856"/>
      <c r="Q51" s="857"/>
      <c r="R51" s="857"/>
      <c r="S51" s="858">
        <f>S52+S65</f>
        <v>0</v>
      </c>
      <c r="T51" s="856"/>
      <c r="U51" s="857"/>
      <c r="V51" s="857"/>
      <c r="W51" s="858">
        <f>W52+W65</f>
        <v>0</v>
      </c>
    </row>
    <row r="52" spans="2:23" s="828" customFormat="1">
      <c r="B52" s="859" t="s">
        <v>511</v>
      </c>
      <c r="C52" s="855"/>
      <c r="D52" s="856"/>
      <c r="E52" s="857"/>
      <c r="F52" s="857"/>
      <c r="G52" s="858">
        <f>SUM(G53:G64)</f>
        <v>0</v>
      </c>
      <c r="H52" s="856"/>
      <c r="I52" s="857"/>
      <c r="J52" s="857"/>
      <c r="K52" s="858">
        <f>SUM(K53:K64)</f>
        <v>0</v>
      </c>
      <c r="L52" s="856"/>
      <c r="M52" s="857"/>
      <c r="N52" s="857"/>
      <c r="O52" s="858">
        <f>SUM(O53:O64)</f>
        <v>0</v>
      </c>
      <c r="P52" s="856"/>
      <c r="Q52" s="857"/>
      <c r="R52" s="857"/>
      <c r="S52" s="858">
        <f>SUM(S53:S64)</f>
        <v>0</v>
      </c>
      <c r="T52" s="856"/>
      <c r="U52" s="857"/>
      <c r="V52" s="857"/>
      <c r="W52" s="858">
        <f>SUM(W53:W64)</f>
        <v>0</v>
      </c>
    </row>
    <row r="53" spans="2:23">
      <c r="B53" s="860" t="s">
        <v>487</v>
      </c>
      <c r="C53" s="861" t="s">
        <v>100</v>
      </c>
      <c r="D53" s="151"/>
      <c r="E53" s="144"/>
      <c r="F53" s="144"/>
      <c r="G53" s="906">
        <f t="shared" ref="G53:G64" si="20">D53*(E53+F53)</f>
        <v>0</v>
      </c>
      <c r="H53" s="151"/>
      <c r="I53" s="144"/>
      <c r="J53" s="144"/>
      <c r="K53" s="906">
        <f t="shared" ref="K53:K64" si="21">H53*(I53+J53)</f>
        <v>0</v>
      </c>
      <c r="L53" s="151"/>
      <c r="M53" s="144"/>
      <c r="N53" s="144"/>
      <c r="O53" s="906">
        <f t="shared" ref="O53:O64" si="22">L53*(M53+N53)</f>
        <v>0</v>
      </c>
      <c r="P53" s="151"/>
      <c r="Q53" s="144"/>
      <c r="R53" s="144"/>
      <c r="S53" s="906">
        <f t="shared" ref="S53:S64" si="23">P53*(Q53+R53)</f>
        <v>0</v>
      </c>
      <c r="T53" s="151"/>
      <c r="U53" s="144"/>
      <c r="V53" s="144"/>
      <c r="W53" s="906">
        <f t="shared" ref="W53:W64" si="24">T53*(U53+V53)</f>
        <v>0</v>
      </c>
    </row>
    <row r="54" spans="2:23">
      <c r="B54" s="860" t="s">
        <v>489</v>
      </c>
      <c r="C54" s="861" t="s">
        <v>100</v>
      </c>
      <c r="D54" s="151"/>
      <c r="E54" s="144"/>
      <c r="F54" s="144"/>
      <c r="G54" s="906">
        <f t="shared" si="20"/>
        <v>0</v>
      </c>
      <c r="H54" s="151"/>
      <c r="I54" s="144"/>
      <c r="J54" s="144"/>
      <c r="K54" s="906">
        <f t="shared" si="21"/>
        <v>0</v>
      </c>
      <c r="L54" s="151"/>
      <c r="M54" s="144"/>
      <c r="N54" s="144"/>
      <c r="O54" s="906">
        <f t="shared" si="22"/>
        <v>0</v>
      </c>
      <c r="P54" s="151"/>
      <c r="Q54" s="144"/>
      <c r="R54" s="144"/>
      <c r="S54" s="906">
        <f t="shared" si="23"/>
        <v>0</v>
      </c>
      <c r="T54" s="151"/>
      <c r="U54" s="144"/>
      <c r="V54" s="144"/>
      <c r="W54" s="906">
        <f t="shared" si="24"/>
        <v>0</v>
      </c>
    </row>
    <row r="55" spans="2:23">
      <c r="B55" s="860" t="s">
        <v>490</v>
      </c>
      <c r="C55" s="861" t="s">
        <v>100</v>
      </c>
      <c r="D55" s="151"/>
      <c r="E55" s="144"/>
      <c r="F55" s="144"/>
      <c r="G55" s="906">
        <f t="shared" si="20"/>
        <v>0</v>
      </c>
      <c r="H55" s="151"/>
      <c r="I55" s="144"/>
      <c r="J55" s="144"/>
      <c r="K55" s="906">
        <f t="shared" si="21"/>
        <v>0</v>
      </c>
      <c r="L55" s="151"/>
      <c r="M55" s="144"/>
      <c r="N55" s="144"/>
      <c r="O55" s="906">
        <f t="shared" si="22"/>
        <v>0</v>
      </c>
      <c r="P55" s="151"/>
      <c r="Q55" s="144"/>
      <c r="R55" s="144"/>
      <c r="S55" s="906">
        <f t="shared" si="23"/>
        <v>0</v>
      </c>
      <c r="T55" s="151"/>
      <c r="U55" s="144"/>
      <c r="V55" s="144"/>
      <c r="W55" s="906">
        <f t="shared" si="24"/>
        <v>0</v>
      </c>
    </row>
    <row r="56" spans="2:23">
      <c r="B56" s="860" t="s">
        <v>491</v>
      </c>
      <c r="C56" s="861" t="s">
        <v>100</v>
      </c>
      <c r="D56" s="151"/>
      <c r="E56" s="144"/>
      <c r="F56" s="144"/>
      <c r="G56" s="906">
        <f t="shared" si="20"/>
        <v>0</v>
      </c>
      <c r="H56" s="151"/>
      <c r="I56" s="144"/>
      <c r="J56" s="144"/>
      <c r="K56" s="906">
        <f t="shared" si="21"/>
        <v>0</v>
      </c>
      <c r="L56" s="151"/>
      <c r="M56" s="144"/>
      <c r="N56" s="144"/>
      <c r="O56" s="906">
        <f t="shared" si="22"/>
        <v>0</v>
      </c>
      <c r="P56" s="151"/>
      <c r="Q56" s="144"/>
      <c r="R56" s="144"/>
      <c r="S56" s="906">
        <f t="shared" si="23"/>
        <v>0</v>
      </c>
      <c r="T56" s="151"/>
      <c r="U56" s="144"/>
      <c r="V56" s="144"/>
      <c r="W56" s="906">
        <f t="shared" si="24"/>
        <v>0</v>
      </c>
    </row>
    <row r="57" spans="2:23">
      <c r="B57" s="860" t="s">
        <v>492</v>
      </c>
      <c r="C57" s="861" t="s">
        <v>100</v>
      </c>
      <c r="D57" s="151"/>
      <c r="E57" s="144"/>
      <c r="F57" s="144"/>
      <c r="G57" s="906">
        <f t="shared" si="20"/>
        <v>0</v>
      </c>
      <c r="H57" s="151"/>
      <c r="I57" s="144"/>
      <c r="J57" s="144"/>
      <c r="K57" s="906">
        <f t="shared" si="21"/>
        <v>0</v>
      </c>
      <c r="L57" s="151"/>
      <c r="M57" s="144"/>
      <c r="N57" s="144"/>
      <c r="O57" s="906">
        <f t="shared" si="22"/>
        <v>0</v>
      </c>
      <c r="P57" s="151"/>
      <c r="Q57" s="144"/>
      <c r="R57" s="144"/>
      <c r="S57" s="906">
        <f t="shared" si="23"/>
        <v>0</v>
      </c>
      <c r="T57" s="151"/>
      <c r="U57" s="144"/>
      <c r="V57" s="144"/>
      <c r="W57" s="906">
        <f t="shared" si="24"/>
        <v>0</v>
      </c>
    </row>
    <row r="58" spans="2:23">
      <c r="B58" s="860" t="s">
        <v>493</v>
      </c>
      <c r="C58" s="861" t="s">
        <v>100</v>
      </c>
      <c r="D58" s="151"/>
      <c r="E58" s="144"/>
      <c r="F58" s="144"/>
      <c r="G58" s="906">
        <f t="shared" si="20"/>
        <v>0</v>
      </c>
      <c r="H58" s="151"/>
      <c r="I58" s="144"/>
      <c r="J58" s="144"/>
      <c r="K58" s="906">
        <f t="shared" si="21"/>
        <v>0</v>
      </c>
      <c r="L58" s="151"/>
      <c r="M58" s="144"/>
      <c r="N58" s="144"/>
      <c r="O58" s="906">
        <f t="shared" si="22"/>
        <v>0</v>
      </c>
      <c r="P58" s="151"/>
      <c r="Q58" s="144"/>
      <c r="R58" s="144"/>
      <c r="S58" s="906">
        <f t="shared" si="23"/>
        <v>0</v>
      </c>
      <c r="T58" s="151"/>
      <c r="U58" s="144"/>
      <c r="V58" s="144"/>
      <c r="W58" s="906">
        <f t="shared" si="24"/>
        <v>0</v>
      </c>
    </row>
    <row r="59" spans="2:23">
      <c r="B59" s="860" t="s">
        <v>494</v>
      </c>
      <c r="C59" s="861" t="s">
        <v>100</v>
      </c>
      <c r="D59" s="151"/>
      <c r="E59" s="144"/>
      <c r="F59" s="144"/>
      <c r="G59" s="906">
        <f t="shared" si="20"/>
        <v>0</v>
      </c>
      <c r="H59" s="151"/>
      <c r="I59" s="144"/>
      <c r="J59" s="144"/>
      <c r="K59" s="906">
        <f t="shared" si="21"/>
        <v>0</v>
      </c>
      <c r="L59" s="151"/>
      <c r="M59" s="144"/>
      <c r="N59" s="144"/>
      <c r="O59" s="906">
        <f t="shared" si="22"/>
        <v>0</v>
      </c>
      <c r="P59" s="151"/>
      <c r="Q59" s="144"/>
      <c r="R59" s="144"/>
      <c r="S59" s="906">
        <f t="shared" si="23"/>
        <v>0</v>
      </c>
      <c r="T59" s="151"/>
      <c r="U59" s="144"/>
      <c r="V59" s="144"/>
      <c r="W59" s="906">
        <f t="shared" si="24"/>
        <v>0</v>
      </c>
    </row>
    <row r="60" spans="2:23">
      <c r="B60" s="860" t="s">
        <v>495</v>
      </c>
      <c r="C60" s="861" t="s">
        <v>100</v>
      </c>
      <c r="D60" s="151"/>
      <c r="E60" s="144"/>
      <c r="F60" s="144"/>
      <c r="G60" s="906">
        <f t="shared" si="20"/>
        <v>0</v>
      </c>
      <c r="H60" s="151"/>
      <c r="I60" s="144"/>
      <c r="J60" s="144"/>
      <c r="K60" s="906">
        <f t="shared" si="21"/>
        <v>0</v>
      </c>
      <c r="L60" s="151"/>
      <c r="M60" s="144"/>
      <c r="N60" s="144"/>
      <c r="O60" s="906">
        <f t="shared" si="22"/>
        <v>0</v>
      </c>
      <c r="P60" s="151"/>
      <c r="Q60" s="144"/>
      <c r="R60" s="144"/>
      <c r="S60" s="906">
        <f t="shared" si="23"/>
        <v>0</v>
      </c>
      <c r="T60" s="151"/>
      <c r="U60" s="144"/>
      <c r="V60" s="144"/>
      <c r="W60" s="906">
        <f t="shared" si="24"/>
        <v>0</v>
      </c>
    </row>
    <row r="61" spans="2:23">
      <c r="B61" s="860" t="s">
        <v>496</v>
      </c>
      <c r="C61" s="861" t="s">
        <v>100</v>
      </c>
      <c r="D61" s="151"/>
      <c r="E61" s="144"/>
      <c r="F61" s="144"/>
      <c r="G61" s="906">
        <f t="shared" si="20"/>
        <v>0</v>
      </c>
      <c r="H61" s="151"/>
      <c r="I61" s="144"/>
      <c r="J61" s="144"/>
      <c r="K61" s="906">
        <f t="shared" si="21"/>
        <v>0</v>
      </c>
      <c r="L61" s="151"/>
      <c r="M61" s="144"/>
      <c r="N61" s="144"/>
      <c r="O61" s="906">
        <f t="shared" si="22"/>
        <v>0</v>
      </c>
      <c r="P61" s="151"/>
      <c r="Q61" s="144"/>
      <c r="R61" s="144"/>
      <c r="S61" s="906">
        <f t="shared" si="23"/>
        <v>0</v>
      </c>
      <c r="T61" s="151"/>
      <c r="U61" s="144"/>
      <c r="V61" s="144"/>
      <c r="W61" s="906">
        <f t="shared" si="24"/>
        <v>0</v>
      </c>
    </row>
    <row r="62" spans="2:23">
      <c r="B62" s="860" t="s">
        <v>497</v>
      </c>
      <c r="C62" s="861" t="s">
        <v>100</v>
      </c>
      <c r="D62" s="151"/>
      <c r="E62" s="144"/>
      <c r="F62" s="144"/>
      <c r="G62" s="906">
        <f t="shared" si="20"/>
        <v>0</v>
      </c>
      <c r="H62" s="151"/>
      <c r="I62" s="144"/>
      <c r="J62" s="144"/>
      <c r="K62" s="906">
        <f t="shared" si="21"/>
        <v>0</v>
      </c>
      <c r="L62" s="151"/>
      <c r="M62" s="144"/>
      <c r="N62" s="144"/>
      <c r="O62" s="906">
        <f t="shared" si="22"/>
        <v>0</v>
      </c>
      <c r="P62" s="151"/>
      <c r="Q62" s="144"/>
      <c r="R62" s="144"/>
      <c r="S62" s="906">
        <f t="shared" si="23"/>
        <v>0</v>
      </c>
      <c r="T62" s="151"/>
      <c r="U62" s="144"/>
      <c r="V62" s="144"/>
      <c r="W62" s="906">
        <f t="shared" si="24"/>
        <v>0</v>
      </c>
    </row>
    <row r="63" spans="2:23">
      <c r="B63" s="860" t="s">
        <v>498</v>
      </c>
      <c r="C63" s="861" t="s">
        <v>100</v>
      </c>
      <c r="D63" s="151"/>
      <c r="E63" s="144"/>
      <c r="F63" s="144"/>
      <c r="G63" s="906">
        <f t="shared" si="20"/>
        <v>0</v>
      </c>
      <c r="H63" s="151"/>
      <c r="I63" s="144"/>
      <c r="J63" s="144"/>
      <c r="K63" s="906">
        <f t="shared" si="21"/>
        <v>0</v>
      </c>
      <c r="L63" s="151"/>
      <c r="M63" s="144"/>
      <c r="N63" s="144"/>
      <c r="O63" s="906">
        <f t="shared" si="22"/>
        <v>0</v>
      </c>
      <c r="P63" s="151"/>
      <c r="Q63" s="144"/>
      <c r="R63" s="144"/>
      <c r="S63" s="906">
        <f t="shared" si="23"/>
        <v>0</v>
      </c>
      <c r="T63" s="151"/>
      <c r="U63" s="144"/>
      <c r="V63" s="144"/>
      <c r="W63" s="906">
        <f t="shared" si="24"/>
        <v>0</v>
      </c>
    </row>
    <row r="64" spans="2:23">
      <c r="B64" s="860" t="s">
        <v>499</v>
      </c>
      <c r="C64" s="861" t="s">
        <v>100</v>
      </c>
      <c r="D64" s="151"/>
      <c r="E64" s="144"/>
      <c r="F64" s="144"/>
      <c r="G64" s="906">
        <f t="shared" si="20"/>
        <v>0</v>
      </c>
      <c r="H64" s="151"/>
      <c r="I64" s="144"/>
      <c r="J64" s="144"/>
      <c r="K64" s="906">
        <f t="shared" si="21"/>
        <v>0</v>
      </c>
      <c r="L64" s="151"/>
      <c r="M64" s="144"/>
      <c r="N64" s="144"/>
      <c r="O64" s="906">
        <f t="shared" si="22"/>
        <v>0</v>
      </c>
      <c r="P64" s="151"/>
      <c r="Q64" s="144"/>
      <c r="R64" s="144"/>
      <c r="S64" s="906">
        <f t="shared" si="23"/>
        <v>0</v>
      </c>
      <c r="T64" s="151"/>
      <c r="U64" s="144"/>
      <c r="V64" s="144"/>
      <c r="W64" s="906">
        <f t="shared" si="24"/>
        <v>0</v>
      </c>
    </row>
    <row r="65" spans="2:23" s="828" customFormat="1">
      <c r="B65" s="859" t="s">
        <v>512</v>
      </c>
      <c r="C65" s="855"/>
      <c r="D65" s="856"/>
      <c r="E65" s="857"/>
      <c r="F65" s="857"/>
      <c r="G65" s="858">
        <f>SUM(G66:G71)</f>
        <v>0</v>
      </c>
      <c r="H65" s="856"/>
      <c r="I65" s="857"/>
      <c r="J65" s="857"/>
      <c r="K65" s="858">
        <f>SUM(K66:K71)</f>
        <v>0</v>
      </c>
      <c r="L65" s="856"/>
      <c r="M65" s="857"/>
      <c r="N65" s="857"/>
      <c r="O65" s="858">
        <f>SUM(O66:O71)</f>
        <v>0</v>
      </c>
      <c r="P65" s="856"/>
      <c r="Q65" s="857"/>
      <c r="R65" s="857"/>
      <c r="S65" s="858">
        <f>SUM(S66:S71)</f>
        <v>0</v>
      </c>
      <c r="T65" s="856"/>
      <c r="U65" s="857"/>
      <c r="V65" s="857"/>
      <c r="W65" s="858">
        <f>SUM(W66:W71)</f>
        <v>0</v>
      </c>
    </row>
    <row r="66" spans="2:23">
      <c r="B66" s="860" t="s">
        <v>501</v>
      </c>
      <c r="C66" s="861" t="s">
        <v>100</v>
      </c>
      <c r="D66" s="151"/>
      <c r="E66" s="144"/>
      <c r="F66" s="144"/>
      <c r="G66" s="906">
        <f t="shared" ref="G66:G71" si="25">D66*(E66+F66)</f>
        <v>0</v>
      </c>
      <c r="H66" s="151"/>
      <c r="I66" s="144"/>
      <c r="J66" s="144"/>
      <c r="K66" s="906">
        <f t="shared" ref="K66:K71" si="26">H66*(I66+J66)</f>
        <v>0</v>
      </c>
      <c r="L66" s="151"/>
      <c r="M66" s="144"/>
      <c r="N66" s="144"/>
      <c r="O66" s="906">
        <f t="shared" ref="O66:O71" si="27">L66*(M66+N66)</f>
        <v>0</v>
      </c>
      <c r="P66" s="151"/>
      <c r="Q66" s="144"/>
      <c r="R66" s="144"/>
      <c r="S66" s="906">
        <f t="shared" ref="S66:S71" si="28">P66*(Q66+R66)</f>
        <v>0</v>
      </c>
      <c r="T66" s="151"/>
      <c r="U66" s="144"/>
      <c r="V66" s="144"/>
      <c r="W66" s="906">
        <f t="shared" ref="W66:W71" si="29">T66*(U66+V66)</f>
        <v>0</v>
      </c>
    </row>
    <row r="67" spans="2:23">
      <c r="B67" s="860" t="s">
        <v>502</v>
      </c>
      <c r="C67" s="861" t="s">
        <v>100</v>
      </c>
      <c r="D67" s="151"/>
      <c r="E67" s="144"/>
      <c r="F67" s="144"/>
      <c r="G67" s="906">
        <f t="shared" si="25"/>
        <v>0</v>
      </c>
      <c r="H67" s="151"/>
      <c r="I67" s="144"/>
      <c r="J67" s="144"/>
      <c r="K67" s="906">
        <f t="shared" si="26"/>
        <v>0</v>
      </c>
      <c r="L67" s="151"/>
      <c r="M67" s="144"/>
      <c r="N67" s="144"/>
      <c r="O67" s="906">
        <f t="shared" si="27"/>
        <v>0</v>
      </c>
      <c r="P67" s="151"/>
      <c r="Q67" s="144"/>
      <c r="R67" s="144"/>
      <c r="S67" s="906">
        <f t="shared" si="28"/>
        <v>0</v>
      </c>
      <c r="T67" s="151"/>
      <c r="U67" s="144"/>
      <c r="V67" s="144"/>
      <c r="W67" s="906">
        <f t="shared" si="29"/>
        <v>0</v>
      </c>
    </row>
    <row r="68" spans="2:23">
      <c r="B68" s="860" t="s">
        <v>503</v>
      </c>
      <c r="C68" s="861" t="s">
        <v>100</v>
      </c>
      <c r="D68" s="151"/>
      <c r="E68" s="144"/>
      <c r="F68" s="144"/>
      <c r="G68" s="906">
        <f t="shared" si="25"/>
        <v>0</v>
      </c>
      <c r="H68" s="151"/>
      <c r="I68" s="144"/>
      <c r="J68" s="144"/>
      <c r="K68" s="906">
        <f t="shared" si="26"/>
        <v>0</v>
      </c>
      <c r="L68" s="151"/>
      <c r="M68" s="144"/>
      <c r="N68" s="144"/>
      <c r="O68" s="906">
        <f t="shared" si="27"/>
        <v>0</v>
      </c>
      <c r="P68" s="151"/>
      <c r="Q68" s="144"/>
      <c r="R68" s="144"/>
      <c r="S68" s="906">
        <f t="shared" si="28"/>
        <v>0</v>
      </c>
      <c r="T68" s="151"/>
      <c r="U68" s="144"/>
      <c r="V68" s="144"/>
      <c r="W68" s="906">
        <f t="shared" si="29"/>
        <v>0</v>
      </c>
    </row>
    <row r="69" spans="2:23">
      <c r="B69" s="860" t="s">
        <v>504</v>
      </c>
      <c r="C69" s="861" t="s">
        <v>100</v>
      </c>
      <c r="D69" s="151"/>
      <c r="E69" s="144"/>
      <c r="F69" s="144"/>
      <c r="G69" s="906">
        <f t="shared" si="25"/>
        <v>0</v>
      </c>
      <c r="H69" s="151"/>
      <c r="I69" s="144"/>
      <c r="J69" s="144"/>
      <c r="K69" s="906">
        <f t="shared" si="26"/>
        <v>0</v>
      </c>
      <c r="L69" s="151"/>
      <c r="M69" s="144"/>
      <c r="N69" s="144"/>
      <c r="O69" s="906">
        <f t="shared" si="27"/>
        <v>0</v>
      </c>
      <c r="P69" s="151"/>
      <c r="Q69" s="144"/>
      <c r="R69" s="144"/>
      <c r="S69" s="906">
        <f t="shared" si="28"/>
        <v>0</v>
      </c>
      <c r="T69" s="151"/>
      <c r="U69" s="144"/>
      <c r="V69" s="144"/>
      <c r="W69" s="906">
        <f t="shared" si="29"/>
        <v>0</v>
      </c>
    </row>
    <row r="70" spans="2:23">
      <c r="B70" s="860" t="s">
        <v>505</v>
      </c>
      <c r="C70" s="861" t="s">
        <v>100</v>
      </c>
      <c r="D70" s="151"/>
      <c r="E70" s="144"/>
      <c r="F70" s="144"/>
      <c r="G70" s="906">
        <f t="shared" si="25"/>
        <v>0</v>
      </c>
      <c r="H70" s="151"/>
      <c r="I70" s="144"/>
      <c r="J70" s="144"/>
      <c r="K70" s="906">
        <f t="shared" si="26"/>
        <v>0</v>
      </c>
      <c r="L70" s="151"/>
      <c r="M70" s="144"/>
      <c r="N70" s="144"/>
      <c r="O70" s="906">
        <f t="shared" si="27"/>
        <v>0</v>
      </c>
      <c r="P70" s="151"/>
      <c r="Q70" s="144"/>
      <c r="R70" s="144"/>
      <c r="S70" s="906">
        <f t="shared" si="28"/>
        <v>0</v>
      </c>
      <c r="T70" s="151"/>
      <c r="U70" s="144"/>
      <c r="V70" s="144"/>
      <c r="W70" s="906">
        <f t="shared" si="29"/>
        <v>0</v>
      </c>
    </row>
    <row r="71" spans="2:23">
      <c r="B71" s="860" t="s">
        <v>506</v>
      </c>
      <c r="C71" s="861" t="s">
        <v>100</v>
      </c>
      <c r="D71" s="151"/>
      <c r="E71" s="144"/>
      <c r="F71" s="144"/>
      <c r="G71" s="906">
        <f t="shared" si="25"/>
        <v>0</v>
      </c>
      <c r="H71" s="151"/>
      <c r="I71" s="144"/>
      <c r="J71" s="144"/>
      <c r="K71" s="906">
        <f t="shared" si="26"/>
        <v>0</v>
      </c>
      <c r="L71" s="151"/>
      <c r="M71" s="144"/>
      <c r="N71" s="144"/>
      <c r="O71" s="906">
        <f t="shared" si="27"/>
        <v>0</v>
      </c>
      <c r="P71" s="151"/>
      <c r="Q71" s="144"/>
      <c r="R71" s="144"/>
      <c r="S71" s="906">
        <f t="shared" si="28"/>
        <v>0</v>
      </c>
      <c r="T71" s="151"/>
      <c r="U71" s="144"/>
      <c r="V71" s="144"/>
      <c r="W71" s="906">
        <f t="shared" si="29"/>
        <v>0</v>
      </c>
    </row>
    <row r="72" spans="2:23" ht="13.5" thickBot="1">
      <c r="B72" s="862" t="s">
        <v>1052</v>
      </c>
      <c r="C72" s="863" t="s">
        <v>738</v>
      </c>
      <c r="D72" s="901"/>
      <c r="E72" s="902"/>
      <c r="F72" s="902"/>
      <c r="G72" s="383"/>
      <c r="H72" s="901"/>
      <c r="I72" s="902"/>
      <c r="J72" s="902"/>
      <c r="K72" s="383"/>
      <c r="L72" s="901"/>
      <c r="M72" s="902"/>
      <c r="N72" s="902"/>
      <c r="O72" s="383"/>
      <c r="P72" s="901"/>
      <c r="Q72" s="902"/>
      <c r="R72" s="902"/>
      <c r="S72" s="383"/>
      <c r="T72" s="901"/>
      <c r="U72" s="902"/>
      <c r="V72" s="902"/>
      <c r="W72" s="383"/>
    </row>
    <row r="73" spans="2:23" s="828" customFormat="1">
      <c r="B73" s="854" t="s">
        <v>1053</v>
      </c>
      <c r="C73" s="855"/>
      <c r="D73" s="856"/>
      <c r="E73" s="857"/>
      <c r="F73" s="857"/>
      <c r="G73" s="858">
        <f>G74+G87</f>
        <v>0</v>
      </c>
      <c r="H73" s="856"/>
      <c r="I73" s="857"/>
      <c r="J73" s="857"/>
      <c r="K73" s="858">
        <f>K74+K87</f>
        <v>0</v>
      </c>
      <c r="L73" s="856"/>
      <c r="M73" s="857"/>
      <c r="N73" s="857"/>
      <c r="O73" s="858">
        <f>O74+O87</f>
        <v>0</v>
      </c>
      <c r="P73" s="856"/>
      <c r="Q73" s="857"/>
      <c r="R73" s="857"/>
      <c r="S73" s="858">
        <f>S74+S87</f>
        <v>0</v>
      </c>
      <c r="T73" s="856"/>
      <c r="U73" s="857"/>
      <c r="V73" s="857"/>
      <c r="W73" s="858">
        <f>W74+W87</f>
        <v>0</v>
      </c>
    </row>
    <row r="74" spans="2:23" s="828" customFormat="1" ht="25.5">
      <c r="B74" s="864" t="s">
        <v>1054</v>
      </c>
      <c r="C74" s="855"/>
      <c r="D74" s="856"/>
      <c r="E74" s="857"/>
      <c r="F74" s="857"/>
      <c r="G74" s="858">
        <f>SUM(G75:G86)</f>
        <v>0</v>
      </c>
      <c r="H74" s="856"/>
      <c r="I74" s="857"/>
      <c r="J74" s="857"/>
      <c r="K74" s="858">
        <f>SUM(K75:K86)</f>
        <v>0</v>
      </c>
      <c r="L74" s="856"/>
      <c r="M74" s="857"/>
      <c r="N74" s="857"/>
      <c r="O74" s="858">
        <f>SUM(O75:O86)</f>
        <v>0</v>
      </c>
      <c r="P74" s="856"/>
      <c r="Q74" s="857"/>
      <c r="R74" s="857"/>
      <c r="S74" s="858">
        <f>SUM(S75:S86)</f>
        <v>0</v>
      </c>
      <c r="T74" s="856"/>
      <c r="U74" s="857"/>
      <c r="V74" s="857"/>
      <c r="W74" s="858">
        <f>SUM(W75:W86)</f>
        <v>0</v>
      </c>
    </row>
    <row r="75" spans="2:23">
      <c r="B75" s="544" t="s">
        <v>803</v>
      </c>
      <c r="C75" s="542" t="s">
        <v>100</v>
      </c>
      <c r="D75" s="157"/>
      <c r="E75" s="148"/>
      <c r="F75" s="148"/>
      <c r="G75" s="906">
        <f t="shared" ref="G75:G86" si="30">D75*(E75+F75)</f>
        <v>0</v>
      </c>
      <c r="H75" s="157"/>
      <c r="I75" s="148"/>
      <c r="J75" s="148"/>
      <c r="K75" s="906">
        <f t="shared" ref="K75:K86" si="31">H75*(I75+J75)</f>
        <v>0</v>
      </c>
      <c r="L75" s="157"/>
      <c r="M75" s="148"/>
      <c r="N75" s="148"/>
      <c r="O75" s="906">
        <f t="shared" ref="O75:O86" si="32">L75*(M75+N75)</f>
        <v>0</v>
      </c>
      <c r="P75" s="157"/>
      <c r="Q75" s="148"/>
      <c r="R75" s="148"/>
      <c r="S75" s="906">
        <f t="shared" ref="S75:S86" si="33">P75*(Q75+R75)</f>
        <v>0</v>
      </c>
      <c r="T75" s="157"/>
      <c r="U75" s="148"/>
      <c r="V75" s="148"/>
      <c r="W75" s="906">
        <f t="shared" ref="W75:W86" si="34">T75*(U75+V75)</f>
        <v>0</v>
      </c>
    </row>
    <row r="76" spans="2:23">
      <c r="B76" s="544" t="s">
        <v>804</v>
      </c>
      <c r="C76" s="542" t="s">
        <v>100</v>
      </c>
      <c r="D76" s="157"/>
      <c r="E76" s="148"/>
      <c r="F76" s="148"/>
      <c r="G76" s="906">
        <f t="shared" si="30"/>
        <v>0</v>
      </c>
      <c r="H76" s="157"/>
      <c r="I76" s="148"/>
      <c r="J76" s="148"/>
      <c r="K76" s="906">
        <f t="shared" si="31"/>
        <v>0</v>
      </c>
      <c r="L76" s="157"/>
      <c r="M76" s="148"/>
      <c r="N76" s="148"/>
      <c r="O76" s="906">
        <f t="shared" si="32"/>
        <v>0</v>
      </c>
      <c r="P76" s="157"/>
      <c r="Q76" s="148"/>
      <c r="R76" s="148"/>
      <c r="S76" s="906">
        <f t="shared" si="33"/>
        <v>0</v>
      </c>
      <c r="T76" s="157"/>
      <c r="U76" s="148"/>
      <c r="V76" s="148"/>
      <c r="W76" s="906">
        <f t="shared" si="34"/>
        <v>0</v>
      </c>
    </row>
    <row r="77" spans="2:23">
      <c r="B77" s="544" t="s">
        <v>805</v>
      </c>
      <c r="C77" s="542" t="s">
        <v>100</v>
      </c>
      <c r="D77" s="157"/>
      <c r="E77" s="148"/>
      <c r="F77" s="148"/>
      <c r="G77" s="906">
        <f t="shared" si="30"/>
        <v>0</v>
      </c>
      <c r="H77" s="157"/>
      <c r="I77" s="148"/>
      <c r="J77" s="148"/>
      <c r="K77" s="906">
        <f t="shared" si="31"/>
        <v>0</v>
      </c>
      <c r="L77" s="157"/>
      <c r="M77" s="148"/>
      <c r="N77" s="148"/>
      <c r="O77" s="906">
        <f t="shared" si="32"/>
        <v>0</v>
      </c>
      <c r="P77" s="157"/>
      <c r="Q77" s="148"/>
      <c r="R77" s="148"/>
      <c r="S77" s="906">
        <f t="shared" si="33"/>
        <v>0</v>
      </c>
      <c r="T77" s="157"/>
      <c r="U77" s="148"/>
      <c r="V77" s="148"/>
      <c r="W77" s="906">
        <f t="shared" si="34"/>
        <v>0</v>
      </c>
    </row>
    <row r="78" spans="2:23">
      <c r="B78" s="544" t="s">
        <v>806</v>
      </c>
      <c r="C78" s="542" t="s">
        <v>100</v>
      </c>
      <c r="D78" s="157"/>
      <c r="E78" s="148"/>
      <c r="F78" s="148"/>
      <c r="G78" s="906">
        <f t="shared" si="30"/>
        <v>0</v>
      </c>
      <c r="H78" s="157"/>
      <c r="I78" s="148"/>
      <c r="J78" s="148"/>
      <c r="K78" s="906">
        <f t="shared" si="31"/>
        <v>0</v>
      </c>
      <c r="L78" s="157"/>
      <c r="M78" s="148"/>
      <c r="N78" s="148"/>
      <c r="O78" s="906">
        <f t="shared" si="32"/>
        <v>0</v>
      </c>
      <c r="P78" s="157"/>
      <c r="Q78" s="148"/>
      <c r="R78" s="148"/>
      <c r="S78" s="906">
        <f t="shared" si="33"/>
        <v>0</v>
      </c>
      <c r="T78" s="157"/>
      <c r="U78" s="148"/>
      <c r="V78" s="148"/>
      <c r="W78" s="906">
        <f t="shared" si="34"/>
        <v>0</v>
      </c>
    </row>
    <row r="79" spans="2:23">
      <c r="B79" s="544" t="s">
        <v>807</v>
      </c>
      <c r="C79" s="542" t="s">
        <v>100</v>
      </c>
      <c r="D79" s="157"/>
      <c r="E79" s="148"/>
      <c r="F79" s="148"/>
      <c r="G79" s="906">
        <f t="shared" si="30"/>
        <v>0</v>
      </c>
      <c r="H79" s="157"/>
      <c r="I79" s="148"/>
      <c r="J79" s="148"/>
      <c r="K79" s="906">
        <f t="shared" si="31"/>
        <v>0</v>
      </c>
      <c r="L79" s="157"/>
      <c r="M79" s="148"/>
      <c r="N79" s="148"/>
      <c r="O79" s="906">
        <f t="shared" si="32"/>
        <v>0</v>
      </c>
      <c r="P79" s="157"/>
      <c r="Q79" s="148"/>
      <c r="R79" s="148"/>
      <c r="S79" s="906">
        <f t="shared" si="33"/>
        <v>0</v>
      </c>
      <c r="T79" s="157"/>
      <c r="U79" s="148"/>
      <c r="V79" s="148"/>
      <c r="W79" s="906">
        <f t="shared" si="34"/>
        <v>0</v>
      </c>
    </row>
    <row r="80" spans="2:23">
      <c r="B80" s="544" t="s">
        <v>808</v>
      </c>
      <c r="C80" s="542" t="s">
        <v>100</v>
      </c>
      <c r="D80" s="157"/>
      <c r="E80" s="148"/>
      <c r="F80" s="148"/>
      <c r="G80" s="906">
        <f t="shared" si="30"/>
        <v>0</v>
      </c>
      <c r="H80" s="157"/>
      <c r="I80" s="148"/>
      <c r="J80" s="148"/>
      <c r="K80" s="906">
        <f t="shared" si="31"/>
        <v>0</v>
      </c>
      <c r="L80" s="157"/>
      <c r="M80" s="148"/>
      <c r="N80" s="148"/>
      <c r="O80" s="906">
        <f t="shared" si="32"/>
        <v>0</v>
      </c>
      <c r="P80" s="157"/>
      <c r="Q80" s="148"/>
      <c r="R80" s="148"/>
      <c r="S80" s="906">
        <f t="shared" si="33"/>
        <v>0</v>
      </c>
      <c r="T80" s="157"/>
      <c r="U80" s="148"/>
      <c r="V80" s="148"/>
      <c r="W80" s="906">
        <f t="shared" si="34"/>
        <v>0</v>
      </c>
    </row>
    <row r="81" spans="2:23">
      <c r="B81" s="544" t="s">
        <v>809</v>
      </c>
      <c r="C81" s="542" t="s">
        <v>100</v>
      </c>
      <c r="D81" s="157"/>
      <c r="E81" s="148"/>
      <c r="F81" s="148"/>
      <c r="G81" s="906">
        <f t="shared" si="30"/>
        <v>0</v>
      </c>
      <c r="H81" s="157"/>
      <c r="I81" s="148"/>
      <c r="J81" s="148"/>
      <c r="K81" s="906">
        <f t="shared" si="31"/>
        <v>0</v>
      </c>
      <c r="L81" s="157"/>
      <c r="M81" s="148"/>
      <c r="N81" s="148"/>
      <c r="O81" s="906">
        <f t="shared" si="32"/>
        <v>0</v>
      </c>
      <c r="P81" s="157"/>
      <c r="Q81" s="148"/>
      <c r="R81" s="148"/>
      <c r="S81" s="906">
        <f t="shared" si="33"/>
        <v>0</v>
      </c>
      <c r="T81" s="157"/>
      <c r="U81" s="148"/>
      <c r="V81" s="148"/>
      <c r="W81" s="906">
        <f t="shared" si="34"/>
        <v>0</v>
      </c>
    </row>
    <row r="82" spans="2:23">
      <c r="B82" s="544" t="s">
        <v>810</v>
      </c>
      <c r="C82" s="542" t="s">
        <v>100</v>
      </c>
      <c r="D82" s="157"/>
      <c r="E82" s="148"/>
      <c r="F82" s="148"/>
      <c r="G82" s="906">
        <f t="shared" si="30"/>
        <v>0</v>
      </c>
      <c r="H82" s="157"/>
      <c r="I82" s="148"/>
      <c r="J82" s="148"/>
      <c r="K82" s="906">
        <f t="shared" si="31"/>
        <v>0</v>
      </c>
      <c r="L82" s="157"/>
      <c r="M82" s="148"/>
      <c r="N82" s="148"/>
      <c r="O82" s="906">
        <f t="shared" si="32"/>
        <v>0</v>
      </c>
      <c r="P82" s="157"/>
      <c r="Q82" s="148"/>
      <c r="R82" s="148"/>
      <c r="S82" s="906">
        <f t="shared" si="33"/>
        <v>0</v>
      </c>
      <c r="T82" s="157"/>
      <c r="U82" s="148"/>
      <c r="V82" s="148"/>
      <c r="W82" s="906">
        <f t="shared" si="34"/>
        <v>0</v>
      </c>
    </row>
    <row r="83" spans="2:23">
      <c r="B83" s="544" t="s">
        <v>811</v>
      </c>
      <c r="C83" s="542" t="s">
        <v>100</v>
      </c>
      <c r="D83" s="157"/>
      <c r="E83" s="148"/>
      <c r="F83" s="148"/>
      <c r="G83" s="906">
        <f t="shared" si="30"/>
        <v>0</v>
      </c>
      <c r="H83" s="157"/>
      <c r="I83" s="148"/>
      <c r="J83" s="148"/>
      <c r="K83" s="906">
        <f t="shared" si="31"/>
        <v>0</v>
      </c>
      <c r="L83" s="157"/>
      <c r="M83" s="148"/>
      <c r="N83" s="148"/>
      <c r="O83" s="906">
        <f t="shared" si="32"/>
        <v>0</v>
      </c>
      <c r="P83" s="157"/>
      <c r="Q83" s="148"/>
      <c r="R83" s="148"/>
      <c r="S83" s="906">
        <f t="shared" si="33"/>
        <v>0</v>
      </c>
      <c r="T83" s="157"/>
      <c r="U83" s="148"/>
      <c r="V83" s="148"/>
      <c r="W83" s="906">
        <f t="shared" si="34"/>
        <v>0</v>
      </c>
    </row>
    <row r="84" spans="2:23">
      <c r="B84" s="544" t="s">
        <v>812</v>
      </c>
      <c r="C84" s="542" t="s">
        <v>100</v>
      </c>
      <c r="D84" s="157"/>
      <c r="E84" s="148"/>
      <c r="F84" s="148"/>
      <c r="G84" s="906">
        <f t="shared" si="30"/>
        <v>0</v>
      </c>
      <c r="H84" s="157"/>
      <c r="I84" s="148"/>
      <c r="J84" s="148"/>
      <c r="K84" s="906">
        <f t="shared" si="31"/>
        <v>0</v>
      </c>
      <c r="L84" s="157"/>
      <c r="M84" s="148"/>
      <c r="N84" s="148"/>
      <c r="O84" s="906">
        <f t="shared" si="32"/>
        <v>0</v>
      </c>
      <c r="P84" s="157"/>
      <c r="Q84" s="148"/>
      <c r="R84" s="148"/>
      <c r="S84" s="906">
        <f t="shared" si="33"/>
        <v>0</v>
      </c>
      <c r="T84" s="157"/>
      <c r="U84" s="148"/>
      <c r="V84" s="148"/>
      <c r="W84" s="906">
        <f t="shared" si="34"/>
        <v>0</v>
      </c>
    </row>
    <row r="85" spans="2:23">
      <c r="B85" s="544" t="s">
        <v>36</v>
      </c>
      <c r="C85" s="542" t="s">
        <v>100</v>
      </c>
      <c r="D85" s="157"/>
      <c r="E85" s="148"/>
      <c r="F85" s="148"/>
      <c r="G85" s="906">
        <f t="shared" si="30"/>
        <v>0</v>
      </c>
      <c r="H85" s="157"/>
      <c r="I85" s="148"/>
      <c r="J85" s="148"/>
      <c r="K85" s="906">
        <f t="shared" si="31"/>
        <v>0</v>
      </c>
      <c r="L85" s="157"/>
      <c r="M85" s="148"/>
      <c r="N85" s="148"/>
      <c r="O85" s="906">
        <f t="shared" si="32"/>
        <v>0</v>
      </c>
      <c r="P85" s="157"/>
      <c r="Q85" s="148"/>
      <c r="R85" s="148"/>
      <c r="S85" s="906">
        <f t="shared" si="33"/>
        <v>0</v>
      </c>
      <c r="T85" s="157"/>
      <c r="U85" s="148"/>
      <c r="V85" s="148"/>
      <c r="W85" s="906">
        <f t="shared" si="34"/>
        <v>0</v>
      </c>
    </row>
    <row r="86" spans="2:23">
      <c r="B86" s="544" t="s">
        <v>36</v>
      </c>
      <c r="C86" s="542" t="s">
        <v>100</v>
      </c>
      <c r="D86" s="157"/>
      <c r="E86" s="148"/>
      <c r="F86" s="148"/>
      <c r="G86" s="906">
        <f t="shared" si="30"/>
        <v>0</v>
      </c>
      <c r="H86" s="157"/>
      <c r="I86" s="148"/>
      <c r="J86" s="148"/>
      <c r="K86" s="906">
        <f t="shared" si="31"/>
        <v>0</v>
      </c>
      <c r="L86" s="157"/>
      <c r="M86" s="148"/>
      <c r="N86" s="148"/>
      <c r="O86" s="906">
        <f t="shared" si="32"/>
        <v>0</v>
      </c>
      <c r="P86" s="157"/>
      <c r="Q86" s="148"/>
      <c r="R86" s="148"/>
      <c r="S86" s="906">
        <f t="shared" si="33"/>
        <v>0</v>
      </c>
      <c r="T86" s="157"/>
      <c r="U86" s="148"/>
      <c r="V86" s="148"/>
      <c r="W86" s="906">
        <f t="shared" si="34"/>
        <v>0</v>
      </c>
    </row>
    <row r="87" spans="2:23">
      <c r="B87" s="859" t="s">
        <v>1055</v>
      </c>
      <c r="C87" s="865" t="s">
        <v>738</v>
      </c>
      <c r="D87" s="856"/>
      <c r="E87" s="857"/>
      <c r="F87" s="857"/>
      <c r="G87" s="381"/>
      <c r="H87" s="856"/>
      <c r="I87" s="857"/>
      <c r="J87" s="857"/>
      <c r="K87" s="381"/>
      <c r="L87" s="856"/>
      <c r="M87" s="857"/>
      <c r="N87" s="857"/>
      <c r="O87" s="381"/>
      <c r="P87" s="856"/>
      <c r="Q87" s="857"/>
      <c r="R87" s="857"/>
      <c r="S87" s="381"/>
      <c r="T87" s="856"/>
      <c r="U87" s="857"/>
      <c r="V87" s="857"/>
      <c r="W87" s="381"/>
    </row>
    <row r="88" spans="2:23" s="828" customFormat="1" ht="25.5">
      <c r="B88" s="866" t="s">
        <v>1056</v>
      </c>
      <c r="C88" s="855"/>
      <c r="D88" s="856"/>
      <c r="E88" s="857"/>
      <c r="F88" s="857"/>
      <c r="G88" s="858">
        <f>SUM(G89:G100)</f>
        <v>0</v>
      </c>
      <c r="H88" s="856"/>
      <c r="I88" s="857"/>
      <c r="J88" s="857"/>
      <c r="K88" s="858">
        <f>SUM(K89:K100)</f>
        <v>0</v>
      </c>
      <c r="L88" s="856"/>
      <c r="M88" s="857"/>
      <c r="N88" s="857"/>
      <c r="O88" s="858">
        <f>SUM(O89:O100)</f>
        <v>0</v>
      </c>
      <c r="P88" s="856"/>
      <c r="Q88" s="857"/>
      <c r="R88" s="857"/>
      <c r="S88" s="858">
        <f>SUM(S89:S100)</f>
        <v>0</v>
      </c>
      <c r="T88" s="856"/>
      <c r="U88" s="857"/>
      <c r="V88" s="857"/>
      <c r="W88" s="858">
        <f>SUM(W89:W100)</f>
        <v>0</v>
      </c>
    </row>
    <row r="89" spans="2:23">
      <c r="B89" s="544" t="s">
        <v>813</v>
      </c>
      <c r="C89" s="542" t="s">
        <v>100</v>
      </c>
      <c r="D89" s="157"/>
      <c r="E89" s="148"/>
      <c r="F89" s="148"/>
      <c r="G89" s="906">
        <f t="shared" ref="G89:G100" si="35">D89*(E89+F89)</f>
        <v>0</v>
      </c>
      <c r="H89" s="157"/>
      <c r="I89" s="148"/>
      <c r="J89" s="148"/>
      <c r="K89" s="906">
        <f t="shared" ref="K89:K100" si="36">H89*(I89+J89)</f>
        <v>0</v>
      </c>
      <c r="L89" s="157"/>
      <c r="M89" s="148"/>
      <c r="N89" s="148"/>
      <c r="O89" s="906">
        <f t="shared" ref="O89:O100" si="37">L89*(M89+N89)</f>
        <v>0</v>
      </c>
      <c r="P89" s="157"/>
      <c r="Q89" s="148"/>
      <c r="R89" s="148"/>
      <c r="S89" s="906">
        <f t="shared" ref="S89:S100" si="38">P89*(Q89+R89)</f>
        <v>0</v>
      </c>
      <c r="T89" s="157"/>
      <c r="U89" s="148"/>
      <c r="V89" s="148"/>
      <c r="W89" s="906">
        <f t="shared" ref="W89:W100" si="39">T89*(U89+V89)</f>
        <v>0</v>
      </c>
    </row>
    <row r="90" spans="2:23">
      <c r="B90" s="544" t="s">
        <v>814</v>
      </c>
      <c r="C90" s="542" t="s">
        <v>100</v>
      </c>
      <c r="D90" s="157"/>
      <c r="E90" s="148"/>
      <c r="F90" s="148"/>
      <c r="G90" s="906">
        <f t="shared" si="35"/>
        <v>0</v>
      </c>
      <c r="H90" s="157"/>
      <c r="I90" s="148"/>
      <c r="J90" s="148"/>
      <c r="K90" s="906">
        <f t="shared" si="36"/>
        <v>0</v>
      </c>
      <c r="L90" s="157"/>
      <c r="M90" s="148"/>
      <c r="N90" s="148"/>
      <c r="O90" s="906">
        <f t="shared" si="37"/>
        <v>0</v>
      </c>
      <c r="P90" s="157"/>
      <c r="Q90" s="148"/>
      <c r="R90" s="148"/>
      <c r="S90" s="906">
        <f t="shared" si="38"/>
        <v>0</v>
      </c>
      <c r="T90" s="157"/>
      <c r="U90" s="148"/>
      <c r="V90" s="148"/>
      <c r="W90" s="906">
        <f t="shared" si="39"/>
        <v>0</v>
      </c>
    </row>
    <row r="91" spans="2:23">
      <c r="B91" s="544" t="s">
        <v>815</v>
      </c>
      <c r="C91" s="542" t="s">
        <v>100</v>
      </c>
      <c r="D91" s="157"/>
      <c r="E91" s="148"/>
      <c r="F91" s="148"/>
      <c r="G91" s="906">
        <f t="shared" si="35"/>
        <v>0</v>
      </c>
      <c r="H91" s="157"/>
      <c r="I91" s="148"/>
      <c r="J91" s="148"/>
      <c r="K91" s="906">
        <f t="shared" si="36"/>
        <v>0</v>
      </c>
      <c r="L91" s="157"/>
      <c r="M91" s="148"/>
      <c r="N91" s="148"/>
      <c r="O91" s="906">
        <f t="shared" si="37"/>
        <v>0</v>
      </c>
      <c r="P91" s="157"/>
      <c r="Q91" s="148"/>
      <c r="R91" s="148"/>
      <c r="S91" s="906">
        <f t="shared" si="38"/>
        <v>0</v>
      </c>
      <c r="T91" s="157"/>
      <c r="U91" s="148"/>
      <c r="V91" s="148"/>
      <c r="W91" s="906">
        <f t="shared" si="39"/>
        <v>0</v>
      </c>
    </row>
    <row r="92" spans="2:23">
      <c r="B92" s="544" t="s">
        <v>816</v>
      </c>
      <c r="C92" s="545" t="s">
        <v>100</v>
      </c>
      <c r="D92" s="382"/>
      <c r="E92" s="148"/>
      <c r="F92" s="148"/>
      <c r="G92" s="906">
        <f t="shared" si="35"/>
        <v>0</v>
      </c>
      <c r="H92" s="382"/>
      <c r="I92" s="148"/>
      <c r="J92" s="148"/>
      <c r="K92" s="906">
        <f t="shared" si="36"/>
        <v>0</v>
      </c>
      <c r="L92" s="382"/>
      <c r="M92" s="148"/>
      <c r="N92" s="148"/>
      <c r="O92" s="906">
        <f t="shared" si="37"/>
        <v>0</v>
      </c>
      <c r="P92" s="382"/>
      <c r="Q92" s="148"/>
      <c r="R92" s="148"/>
      <c r="S92" s="906">
        <f t="shared" si="38"/>
        <v>0</v>
      </c>
      <c r="T92" s="382"/>
      <c r="U92" s="148"/>
      <c r="V92" s="148"/>
      <c r="W92" s="906">
        <f t="shared" si="39"/>
        <v>0</v>
      </c>
    </row>
    <row r="93" spans="2:23">
      <c r="B93" s="544" t="s">
        <v>817</v>
      </c>
      <c r="C93" s="545" t="s">
        <v>100</v>
      </c>
      <c r="D93" s="382"/>
      <c r="E93" s="148"/>
      <c r="F93" s="148"/>
      <c r="G93" s="906">
        <f t="shared" si="35"/>
        <v>0</v>
      </c>
      <c r="H93" s="382"/>
      <c r="I93" s="148"/>
      <c r="J93" s="148"/>
      <c r="K93" s="906">
        <f t="shared" si="36"/>
        <v>0</v>
      </c>
      <c r="L93" s="382"/>
      <c r="M93" s="148"/>
      <c r="N93" s="148"/>
      <c r="O93" s="906">
        <f t="shared" si="37"/>
        <v>0</v>
      </c>
      <c r="P93" s="382"/>
      <c r="Q93" s="148"/>
      <c r="R93" s="148"/>
      <c r="S93" s="906">
        <f t="shared" si="38"/>
        <v>0</v>
      </c>
      <c r="T93" s="382"/>
      <c r="U93" s="148"/>
      <c r="V93" s="148"/>
      <c r="W93" s="906">
        <f t="shared" si="39"/>
        <v>0</v>
      </c>
    </row>
    <row r="94" spans="2:23">
      <c r="B94" s="544" t="s">
        <v>818</v>
      </c>
      <c r="C94" s="545" t="s">
        <v>100</v>
      </c>
      <c r="D94" s="382"/>
      <c r="E94" s="148"/>
      <c r="F94" s="148"/>
      <c r="G94" s="906">
        <f t="shared" si="35"/>
        <v>0</v>
      </c>
      <c r="H94" s="382"/>
      <c r="I94" s="148"/>
      <c r="J94" s="148"/>
      <c r="K94" s="906">
        <f t="shared" si="36"/>
        <v>0</v>
      </c>
      <c r="L94" s="382"/>
      <c r="M94" s="148"/>
      <c r="N94" s="148"/>
      <c r="O94" s="906">
        <f t="shared" si="37"/>
        <v>0</v>
      </c>
      <c r="P94" s="382"/>
      <c r="Q94" s="148"/>
      <c r="R94" s="148"/>
      <c r="S94" s="906">
        <f t="shared" si="38"/>
        <v>0</v>
      </c>
      <c r="T94" s="382"/>
      <c r="U94" s="148"/>
      <c r="V94" s="148"/>
      <c r="W94" s="906">
        <f t="shared" si="39"/>
        <v>0</v>
      </c>
    </row>
    <row r="95" spans="2:23">
      <c r="B95" s="544" t="s">
        <v>819</v>
      </c>
      <c r="C95" s="545" t="s">
        <v>100</v>
      </c>
      <c r="D95" s="382"/>
      <c r="E95" s="148"/>
      <c r="F95" s="148"/>
      <c r="G95" s="906">
        <f t="shared" si="35"/>
        <v>0</v>
      </c>
      <c r="H95" s="382"/>
      <c r="I95" s="148"/>
      <c r="J95" s="148"/>
      <c r="K95" s="906">
        <f t="shared" si="36"/>
        <v>0</v>
      </c>
      <c r="L95" s="382"/>
      <c r="M95" s="148"/>
      <c r="N95" s="148"/>
      <c r="O95" s="906">
        <f t="shared" si="37"/>
        <v>0</v>
      </c>
      <c r="P95" s="382"/>
      <c r="Q95" s="148"/>
      <c r="R95" s="148"/>
      <c r="S95" s="906">
        <f t="shared" si="38"/>
        <v>0</v>
      </c>
      <c r="T95" s="382"/>
      <c r="U95" s="148"/>
      <c r="V95" s="148"/>
      <c r="W95" s="906">
        <f t="shared" si="39"/>
        <v>0</v>
      </c>
    </row>
    <row r="96" spans="2:23">
      <c r="B96" s="544" t="s">
        <v>820</v>
      </c>
      <c r="C96" s="545" t="s">
        <v>100</v>
      </c>
      <c r="D96" s="149"/>
      <c r="E96" s="144"/>
      <c r="F96" s="144"/>
      <c r="G96" s="906">
        <f t="shared" si="35"/>
        <v>0</v>
      </c>
      <c r="H96" s="149"/>
      <c r="I96" s="144"/>
      <c r="J96" s="144"/>
      <c r="K96" s="906">
        <f t="shared" si="36"/>
        <v>0</v>
      </c>
      <c r="L96" s="149"/>
      <c r="M96" s="144"/>
      <c r="N96" s="144"/>
      <c r="O96" s="906">
        <f t="shared" si="37"/>
        <v>0</v>
      </c>
      <c r="P96" s="149"/>
      <c r="Q96" s="144"/>
      <c r="R96" s="144"/>
      <c r="S96" s="906">
        <f t="shared" si="38"/>
        <v>0</v>
      </c>
      <c r="T96" s="149"/>
      <c r="U96" s="144"/>
      <c r="V96" s="144"/>
      <c r="W96" s="906">
        <f t="shared" si="39"/>
        <v>0</v>
      </c>
    </row>
    <row r="97" spans="2:23">
      <c r="B97" s="544" t="s">
        <v>821</v>
      </c>
      <c r="C97" s="545" t="s">
        <v>100</v>
      </c>
      <c r="D97" s="149"/>
      <c r="E97" s="144"/>
      <c r="F97" s="144"/>
      <c r="G97" s="906">
        <f t="shared" si="35"/>
        <v>0</v>
      </c>
      <c r="H97" s="149"/>
      <c r="I97" s="144"/>
      <c r="J97" s="144"/>
      <c r="K97" s="906">
        <f t="shared" si="36"/>
        <v>0</v>
      </c>
      <c r="L97" s="149"/>
      <c r="M97" s="144"/>
      <c r="N97" s="144"/>
      <c r="O97" s="906">
        <f t="shared" si="37"/>
        <v>0</v>
      </c>
      <c r="P97" s="149"/>
      <c r="Q97" s="144"/>
      <c r="R97" s="144"/>
      <c r="S97" s="906">
        <f t="shared" si="38"/>
        <v>0</v>
      </c>
      <c r="T97" s="149"/>
      <c r="U97" s="144"/>
      <c r="V97" s="144"/>
      <c r="W97" s="906">
        <f t="shared" si="39"/>
        <v>0</v>
      </c>
    </row>
    <row r="98" spans="2:23">
      <c r="B98" s="544" t="s">
        <v>822</v>
      </c>
      <c r="C98" s="545" t="s">
        <v>100</v>
      </c>
      <c r="D98" s="149"/>
      <c r="E98" s="144"/>
      <c r="F98" s="144"/>
      <c r="G98" s="906">
        <f t="shared" si="35"/>
        <v>0</v>
      </c>
      <c r="H98" s="149"/>
      <c r="I98" s="144"/>
      <c r="J98" s="144"/>
      <c r="K98" s="906">
        <f t="shared" si="36"/>
        <v>0</v>
      </c>
      <c r="L98" s="149"/>
      <c r="M98" s="144"/>
      <c r="N98" s="144"/>
      <c r="O98" s="906">
        <f t="shared" si="37"/>
        <v>0</v>
      </c>
      <c r="P98" s="149"/>
      <c r="Q98" s="144"/>
      <c r="R98" s="144"/>
      <c r="S98" s="906">
        <f t="shared" si="38"/>
        <v>0</v>
      </c>
      <c r="T98" s="149"/>
      <c r="U98" s="144"/>
      <c r="V98" s="144"/>
      <c r="W98" s="906">
        <f t="shared" si="39"/>
        <v>0</v>
      </c>
    </row>
    <row r="99" spans="2:23">
      <c r="B99" s="544" t="s">
        <v>36</v>
      </c>
      <c r="C99" s="546" t="s">
        <v>100</v>
      </c>
      <c r="D99" s="155"/>
      <c r="E99" s="153"/>
      <c r="F99" s="153"/>
      <c r="G99" s="906">
        <f t="shared" si="35"/>
        <v>0</v>
      </c>
      <c r="H99" s="155"/>
      <c r="I99" s="153"/>
      <c r="J99" s="153"/>
      <c r="K99" s="906">
        <f t="shared" si="36"/>
        <v>0</v>
      </c>
      <c r="L99" s="155"/>
      <c r="M99" s="153"/>
      <c r="N99" s="153"/>
      <c r="O99" s="906">
        <f t="shared" si="37"/>
        <v>0</v>
      </c>
      <c r="P99" s="155"/>
      <c r="Q99" s="153"/>
      <c r="R99" s="153"/>
      <c r="S99" s="906">
        <f t="shared" si="38"/>
        <v>0</v>
      </c>
      <c r="T99" s="155"/>
      <c r="U99" s="153"/>
      <c r="V99" s="153"/>
      <c r="W99" s="906">
        <f t="shared" si="39"/>
        <v>0</v>
      </c>
    </row>
    <row r="100" spans="2:23" ht="13.5" thickBot="1">
      <c r="B100" s="547" t="s">
        <v>36</v>
      </c>
      <c r="C100" s="543" t="s">
        <v>100</v>
      </c>
      <c r="D100" s="154"/>
      <c r="E100" s="152"/>
      <c r="F100" s="152"/>
      <c r="G100" s="907">
        <f t="shared" si="35"/>
        <v>0</v>
      </c>
      <c r="H100" s="154"/>
      <c r="I100" s="152"/>
      <c r="J100" s="152"/>
      <c r="K100" s="907">
        <f t="shared" si="36"/>
        <v>0</v>
      </c>
      <c r="L100" s="154"/>
      <c r="M100" s="152"/>
      <c r="N100" s="152"/>
      <c r="O100" s="907">
        <f t="shared" si="37"/>
        <v>0</v>
      </c>
      <c r="P100" s="154"/>
      <c r="Q100" s="152"/>
      <c r="R100" s="152"/>
      <c r="S100" s="907">
        <f t="shared" si="38"/>
        <v>0</v>
      </c>
      <c r="T100" s="154"/>
      <c r="U100" s="152"/>
      <c r="V100" s="152"/>
      <c r="W100" s="907">
        <f t="shared" si="39"/>
        <v>0</v>
      </c>
    </row>
    <row r="101" spans="2:23" s="837" customFormat="1" ht="10.15" customHeight="1" thickBot="1">
      <c r="B101" s="867"/>
      <c r="C101" s="868"/>
      <c r="D101" s="904"/>
      <c r="E101" s="904"/>
      <c r="F101" s="904"/>
      <c r="G101" s="905"/>
      <c r="H101" s="904"/>
      <c r="I101" s="904"/>
      <c r="J101" s="904"/>
      <c r="K101" s="905"/>
      <c r="L101" s="904"/>
      <c r="M101" s="904"/>
      <c r="N101" s="904"/>
      <c r="O101" s="905"/>
      <c r="P101" s="904"/>
      <c r="Q101" s="904"/>
      <c r="R101" s="904"/>
      <c r="S101" s="905"/>
      <c r="T101" s="904"/>
      <c r="U101" s="904"/>
      <c r="V101" s="904"/>
      <c r="W101" s="905"/>
    </row>
    <row r="102" spans="2:23" s="828" customFormat="1">
      <c r="B102" s="869" t="s">
        <v>866</v>
      </c>
      <c r="C102" s="870"/>
      <c r="D102" s="898"/>
      <c r="E102" s="899"/>
      <c r="F102" s="899"/>
      <c r="G102" s="903">
        <f>G103+G116+G129+G130</f>
        <v>0</v>
      </c>
      <c r="H102" s="898"/>
      <c r="I102" s="899"/>
      <c r="J102" s="899"/>
      <c r="K102" s="903">
        <f>K103+K116+K129+K130</f>
        <v>0</v>
      </c>
      <c r="L102" s="898"/>
      <c r="M102" s="899"/>
      <c r="N102" s="899"/>
      <c r="O102" s="903">
        <f>O103+O116+O129+O130</f>
        <v>0</v>
      </c>
      <c r="P102" s="898"/>
      <c r="Q102" s="899"/>
      <c r="R102" s="899"/>
      <c r="S102" s="903">
        <f>S103+S116+S129+S130</f>
        <v>0</v>
      </c>
      <c r="T102" s="898"/>
      <c r="U102" s="899"/>
      <c r="V102" s="899"/>
      <c r="W102" s="903">
        <f>W103+W116+W129+W130</f>
        <v>0</v>
      </c>
    </row>
    <row r="103" spans="2:23" s="828" customFormat="1">
      <c r="B103" s="854" t="s">
        <v>823</v>
      </c>
      <c r="C103" s="871"/>
      <c r="D103" s="856"/>
      <c r="E103" s="857"/>
      <c r="F103" s="857"/>
      <c r="G103" s="858">
        <f>SUM(G104:G115)</f>
        <v>0</v>
      </c>
      <c r="H103" s="856"/>
      <c r="I103" s="857"/>
      <c r="J103" s="857"/>
      <c r="K103" s="858">
        <f>SUM(K104:K115)</f>
        <v>0</v>
      </c>
      <c r="L103" s="856"/>
      <c r="M103" s="857"/>
      <c r="N103" s="857"/>
      <c r="O103" s="858">
        <f>SUM(O104:O115)</f>
        <v>0</v>
      </c>
      <c r="P103" s="856"/>
      <c r="Q103" s="857"/>
      <c r="R103" s="857"/>
      <c r="S103" s="858">
        <f>SUM(S104:S115)</f>
        <v>0</v>
      </c>
      <c r="T103" s="856"/>
      <c r="U103" s="857"/>
      <c r="V103" s="857"/>
      <c r="W103" s="858">
        <f>SUM(W104:W115)</f>
        <v>0</v>
      </c>
    </row>
    <row r="104" spans="2:23">
      <c r="B104" s="860" t="s">
        <v>487</v>
      </c>
      <c r="C104" s="872" t="s">
        <v>488</v>
      </c>
      <c r="D104" s="151"/>
      <c r="E104" s="144"/>
      <c r="F104" s="144"/>
      <c r="G104" s="906">
        <f t="shared" ref="G104:G115" si="40">D104*(E104+F104)</f>
        <v>0</v>
      </c>
      <c r="H104" s="151"/>
      <c r="I104" s="144"/>
      <c r="J104" s="144"/>
      <c r="K104" s="906">
        <f t="shared" ref="K104:K115" si="41">H104*(I104+J104)</f>
        <v>0</v>
      </c>
      <c r="L104" s="151"/>
      <c r="M104" s="144"/>
      <c r="N104" s="144"/>
      <c r="O104" s="906">
        <f t="shared" ref="O104:O115" si="42">L104*(M104+N104)</f>
        <v>0</v>
      </c>
      <c r="P104" s="151"/>
      <c r="Q104" s="144"/>
      <c r="R104" s="144"/>
      <c r="S104" s="906">
        <f t="shared" ref="S104:S115" si="43">P104*(Q104+R104)</f>
        <v>0</v>
      </c>
      <c r="T104" s="151"/>
      <c r="U104" s="144"/>
      <c r="V104" s="144"/>
      <c r="W104" s="906">
        <f t="shared" ref="W104:W115" si="44">T104*(U104+V104)</f>
        <v>0</v>
      </c>
    </row>
    <row r="105" spans="2:23">
      <c r="B105" s="860" t="s">
        <v>489</v>
      </c>
      <c r="C105" s="872" t="s">
        <v>488</v>
      </c>
      <c r="D105" s="151"/>
      <c r="E105" s="144"/>
      <c r="F105" s="144"/>
      <c r="G105" s="906">
        <f t="shared" si="40"/>
        <v>0</v>
      </c>
      <c r="H105" s="151"/>
      <c r="I105" s="144"/>
      <c r="J105" s="144"/>
      <c r="K105" s="906">
        <f t="shared" si="41"/>
        <v>0</v>
      </c>
      <c r="L105" s="151"/>
      <c r="M105" s="144"/>
      <c r="N105" s="144"/>
      <c r="O105" s="906">
        <f t="shared" si="42"/>
        <v>0</v>
      </c>
      <c r="P105" s="151"/>
      <c r="Q105" s="144"/>
      <c r="R105" s="144"/>
      <c r="S105" s="906">
        <f t="shared" si="43"/>
        <v>0</v>
      </c>
      <c r="T105" s="151"/>
      <c r="U105" s="144"/>
      <c r="V105" s="144"/>
      <c r="W105" s="906">
        <f t="shared" si="44"/>
        <v>0</v>
      </c>
    </row>
    <row r="106" spans="2:23">
      <c r="B106" s="860" t="s">
        <v>490</v>
      </c>
      <c r="C106" s="872" t="s">
        <v>488</v>
      </c>
      <c r="D106" s="151"/>
      <c r="E106" s="144"/>
      <c r="F106" s="144"/>
      <c r="G106" s="906">
        <f t="shared" si="40"/>
        <v>0</v>
      </c>
      <c r="H106" s="151"/>
      <c r="I106" s="144"/>
      <c r="J106" s="144"/>
      <c r="K106" s="906">
        <f t="shared" si="41"/>
        <v>0</v>
      </c>
      <c r="L106" s="151"/>
      <c r="M106" s="144"/>
      <c r="N106" s="144"/>
      <c r="O106" s="906">
        <f t="shared" si="42"/>
        <v>0</v>
      </c>
      <c r="P106" s="151"/>
      <c r="Q106" s="144"/>
      <c r="R106" s="144"/>
      <c r="S106" s="906">
        <f t="shared" si="43"/>
        <v>0</v>
      </c>
      <c r="T106" s="151"/>
      <c r="U106" s="144"/>
      <c r="V106" s="144"/>
      <c r="W106" s="906">
        <f t="shared" si="44"/>
        <v>0</v>
      </c>
    </row>
    <row r="107" spans="2:23">
      <c r="B107" s="860" t="s">
        <v>491</v>
      </c>
      <c r="C107" s="872" t="s">
        <v>488</v>
      </c>
      <c r="D107" s="151"/>
      <c r="E107" s="144"/>
      <c r="F107" s="144"/>
      <c r="G107" s="906">
        <f t="shared" si="40"/>
        <v>0</v>
      </c>
      <c r="H107" s="151"/>
      <c r="I107" s="144"/>
      <c r="J107" s="144"/>
      <c r="K107" s="906">
        <f t="shared" si="41"/>
        <v>0</v>
      </c>
      <c r="L107" s="151"/>
      <c r="M107" s="144"/>
      <c r="N107" s="144"/>
      <c r="O107" s="906">
        <f t="shared" si="42"/>
        <v>0</v>
      </c>
      <c r="P107" s="151"/>
      <c r="Q107" s="144"/>
      <c r="R107" s="144"/>
      <c r="S107" s="906">
        <f t="shared" si="43"/>
        <v>0</v>
      </c>
      <c r="T107" s="151"/>
      <c r="U107" s="144"/>
      <c r="V107" s="144"/>
      <c r="W107" s="906">
        <f t="shared" si="44"/>
        <v>0</v>
      </c>
    </row>
    <row r="108" spans="2:23">
      <c r="B108" s="860" t="s">
        <v>492</v>
      </c>
      <c r="C108" s="872" t="s">
        <v>488</v>
      </c>
      <c r="D108" s="151"/>
      <c r="E108" s="144"/>
      <c r="F108" s="144"/>
      <c r="G108" s="906">
        <f t="shared" si="40"/>
        <v>0</v>
      </c>
      <c r="H108" s="151"/>
      <c r="I108" s="144"/>
      <c r="J108" s="144"/>
      <c r="K108" s="906">
        <f t="shared" si="41"/>
        <v>0</v>
      </c>
      <c r="L108" s="151"/>
      <c r="M108" s="144"/>
      <c r="N108" s="144"/>
      <c r="O108" s="906">
        <f t="shared" si="42"/>
        <v>0</v>
      </c>
      <c r="P108" s="151"/>
      <c r="Q108" s="144"/>
      <c r="R108" s="144"/>
      <c r="S108" s="906">
        <f t="shared" si="43"/>
        <v>0</v>
      </c>
      <c r="T108" s="151"/>
      <c r="U108" s="144"/>
      <c r="V108" s="144"/>
      <c r="W108" s="906">
        <f t="shared" si="44"/>
        <v>0</v>
      </c>
    </row>
    <row r="109" spans="2:23">
      <c r="B109" s="860" t="s">
        <v>493</v>
      </c>
      <c r="C109" s="872" t="s">
        <v>488</v>
      </c>
      <c r="D109" s="151"/>
      <c r="E109" s="144"/>
      <c r="F109" s="144"/>
      <c r="G109" s="906">
        <f t="shared" si="40"/>
        <v>0</v>
      </c>
      <c r="H109" s="151"/>
      <c r="I109" s="144"/>
      <c r="J109" s="144"/>
      <c r="K109" s="906">
        <f t="shared" si="41"/>
        <v>0</v>
      </c>
      <c r="L109" s="151"/>
      <c r="M109" s="144"/>
      <c r="N109" s="144"/>
      <c r="O109" s="906">
        <f t="shared" si="42"/>
        <v>0</v>
      </c>
      <c r="P109" s="151"/>
      <c r="Q109" s="144"/>
      <c r="R109" s="144"/>
      <c r="S109" s="906">
        <f t="shared" si="43"/>
        <v>0</v>
      </c>
      <c r="T109" s="151"/>
      <c r="U109" s="144"/>
      <c r="V109" s="144"/>
      <c r="W109" s="906">
        <f t="shared" si="44"/>
        <v>0</v>
      </c>
    </row>
    <row r="110" spans="2:23">
      <c r="B110" s="860" t="s">
        <v>494</v>
      </c>
      <c r="C110" s="872" t="s">
        <v>488</v>
      </c>
      <c r="D110" s="151"/>
      <c r="E110" s="144"/>
      <c r="F110" s="144"/>
      <c r="G110" s="906">
        <f t="shared" si="40"/>
        <v>0</v>
      </c>
      <c r="H110" s="151"/>
      <c r="I110" s="144"/>
      <c r="J110" s="144"/>
      <c r="K110" s="906">
        <f t="shared" si="41"/>
        <v>0</v>
      </c>
      <c r="L110" s="151"/>
      <c r="M110" s="144"/>
      <c r="N110" s="144"/>
      <c r="O110" s="906">
        <f t="shared" si="42"/>
        <v>0</v>
      </c>
      <c r="P110" s="151"/>
      <c r="Q110" s="144"/>
      <c r="R110" s="144"/>
      <c r="S110" s="906">
        <f t="shared" si="43"/>
        <v>0</v>
      </c>
      <c r="T110" s="151"/>
      <c r="U110" s="144"/>
      <c r="V110" s="144"/>
      <c r="W110" s="906">
        <f t="shared" si="44"/>
        <v>0</v>
      </c>
    </row>
    <row r="111" spans="2:23">
      <c r="B111" s="860" t="s">
        <v>495</v>
      </c>
      <c r="C111" s="872" t="s">
        <v>488</v>
      </c>
      <c r="D111" s="151"/>
      <c r="E111" s="144"/>
      <c r="F111" s="144"/>
      <c r="G111" s="906">
        <f t="shared" si="40"/>
        <v>0</v>
      </c>
      <c r="H111" s="151"/>
      <c r="I111" s="144"/>
      <c r="J111" s="144"/>
      <c r="K111" s="906">
        <f t="shared" si="41"/>
        <v>0</v>
      </c>
      <c r="L111" s="151"/>
      <c r="M111" s="144"/>
      <c r="N111" s="144"/>
      <c r="O111" s="906">
        <f t="shared" si="42"/>
        <v>0</v>
      </c>
      <c r="P111" s="151"/>
      <c r="Q111" s="144"/>
      <c r="R111" s="144"/>
      <c r="S111" s="906">
        <f t="shared" si="43"/>
        <v>0</v>
      </c>
      <c r="T111" s="151"/>
      <c r="U111" s="144"/>
      <c r="V111" s="144"/>
      <c r="W111" s="906">
        <f t="shared" si="44"/>
        <v>0</v>
      </c>
    </row>
    <row r="112" spans="2:23">
      <c r="B112" s="860" t="s">
        <v>496</v>
      </c>
      <c r="C112" s="872" t="s">
        <v>488</v>
      </c>
      <c r="D112" s="151"/>
      <c r="E112" s="144"/>
      <c r="F112" s="144"/>
      <c r="G112" s="906">
        <f t="shared" si="40"/>
        <v>0</v>
      </c>
      <c r="H112" s="151"/>
      <c r="I112" s="144"/>
      <c r="J112" s="144"/>
      <c r="K112" s="906">
        <f t="shared" si="41"/>
        <v>0</v>
      </c>
      <c r="L112" s="151"/>
      <c r="M112" s="144"/>
      <c r="N112" s="144"/>
      <c r="O112" s="906">
        <f t="shared" si="42"/>
        <v>0</v>
      </c>
      <c r="P112" s="151"/>
      <c r="Q112" s="144"/>
      <c r="R112" s="144"/>
      <c r="S112" s="906">
        <f t="shared" si="43"/>
        <v>0</v>
      </c>
      <c r="T112" s="151"/>
      <c r="U112" s="144"/>
      <c r="V112" s="144"/>
      <c r="W112" s="906">
        <f t="shared" si="44"/>
        <v>0</v>
      </c>
    </row>
    <row r="113" spans="2:23">
      <c r="B113" s="860" t="s">
        <v>497</v>
      </c>
      <c r="C113" s="872" t="s">
        <v>488</v>
      </c>
      <c r="D113" s="151"/>
      <c r="E113" s="144"/>
      <c r="F113" s="144"/>
      <c r="G113" s="906">
        <f t="shared" si="40"/>
        <v>0</v>
      </c>
      <c r="H113" s="151"/>
      <c r="I113" s="144"/>
      <c r="J113" s="144"/>
      <c r="K113" s="906">
        <f t="shared" si="41"/>
        <v>0</v>
      </c>
      <c r="L113" s="151"/>
      <c r="M113" s="144"/>
      <c r="N113" s="144"/>
      <c r="O113" s="906">
        <f t="shared" si="42"/>
        <v>0</v>
      </c>
      <c r="P113" s="151"/>
      <c r="Q113" s="144"/>
      <c r="R113" s="144"/>
      <c r="S113" s="906">
        <f t="shared" si="43"/>
        <v>0</v>
      </c>
      <c r="T113" s="151"/>
      <c r="U113" s="144"/>
      <c r="V113" s="144"/>
      <c r="W113" s="906">
        <f t="shared" si="44"/>
        <v>0</v>
      </c>
    </row>
    <row r="114" spans="2:23">
      <c r="B114" s="860" t="s">
        <v>498</v>
      </c>
      <c r="C114" s="872" t="s">
        <v>488</v>
      </c>
      <c r="D114" s="151"/>
      <c r="E114" s="144"/>
      <c r="F114" s="144"/>
      <c r="G114" s="906">
        <f t="shared" si="40"/>
        <v>0</v>
      </c>
      <c r="H114" s="151"/>
      <c r="I114" s="144"/>
      <c r="J114" s="144"/>
      <c r="K114" s="906">
        <f t="shared" si="41"/>
        <v>0</v>
      </c>
      <c r="L114" s="151"/>
      <c r="M114" s="144"/>
      <c r="N114" s="144"/>
      <c r="O114" s="906">
        <f t="shared" si="42"/>
        <v>0</v>
      </c>
      <c r="P114" s="151"/>
      <c r="Q114" s="144"/>
      <c r="R114" s="144"/>
      <c r="S114" s="906">
        <f t="shared" si="43"/>
        <v>0</v>
      </c>
      <c r="T114" s="151"/>
      <c r="U114" s="144"/>
      <c r="V114" s="144"/>
      <c r="W114" s="906">
        <f t="shared" si="44"/>
        <v>0</v>
      </c>
    </row>
    <row r="115" spans="2:23">
      <c r="B115" s="860" t="s">
        <v>499</v>
      </c>
      <c r="C115" s="872" t="s">
        <v>488</v>
      </c>
      <c r="D115" s="151"/>
      <c r="E115" s="144"/>
      <c r="F115" s="144"/>
      <c r="G115" s="906">
        <f t="shared" si="40"/>
        <v>0</v>
      </c>
      <c r="H115" s="151"/>
      <c r="I115" s="144"/>
      <c r="J115" s="144"/>
      <c r="K115" s="906">
        <f t="shared" si="41"/>
        <v>0</v>
      </c>
      <c r="L115" s="151"/>
      <c r="M115" s="144"/>
      <c r="N115" s="144"/>
      <c r="O115" s="906">
        <f t="shared" si="42"/>
        <v>0</v>
      </c>
      <c r="P115" s="151"/>
      <c r="Q115" s="144"/>
      <c r="R115" s="144"/>
      <c r="S115" s="906">
        <f t="shared" si="43"/>
        <v>0</v>
      </c>
      <c r="T115" s="151"/>
      <c r="U115" s="144"/>
      <c r="V115" s="144"/>
      <c r="W115" s="906">
        <f t="shared" si="44"/>
        <v>0</v>
      </c>
    </row>
    <row r="116" spans="2:23" s="828" customFormat="1">
      <c r="B116" s="854" t="s">
        <v>824</v>
      </c>
      <c r="C116" s="871"/>
      <c r="D116" s="856"/>
      <c r="E116" s="857"/>
      <c r="F116" s="857"/>
      <c r="G116" s="858">
        <f>SUM(G117:G128)</f>
        <v>0</v>
      </c>
      <c r="H116" s="856"/>
      <c r="I116" s="857"/>
      <c r="J116" s="857"/>
      <c r="K116" s="858">
        <f>SUM(K117:K128)</f>
        <v>0</v>
      </c>
      <c r="L116" s="856"/>
      <c r="M116" s="857"/>
      <c r="N116" s="857"/>
      <c r="O116" s="858">
        <f>SUM(O117:O128)</f>
        <v>0</v>
      </c>
      <c r="P116" s="856"/>
      <c r="Q116" s="857"/>
      <c r="R116" s="857"/>
      <c r="S116" s="858">
        <f>SUM(S117:S128)</f>
        <v>0</v>
      </c>
      <c r="T116" s="856"/>
      <c r="U116" s="857"/>
      <c r="V116" s="857"/>
      <c r="W116" s="858">
        <f>SUM(W117:W128)</f>
        <v>0</v>
      </c>
    </row>
    <row r="117" spans="2:23">
      <c r="B117" s="860" t="s">
        <v>487</v>
      </c>
      <c r="C117" s="872" t="s">
        <v>100</v>
      </c>
      <c r="D117" s="151"/>
      <c r="E117" s="144"/>
      <c r="F117" s="144"/>
      <c r="G117" s="906">
        <f t="shared" ref="G117:G128" si="45">D117*(E117+F117)</f>
        <v>0</v>
      </c>
      <c r="H117" s="151"/>
      <c r="I117" s="144"/>
      <c r="J117" s="144"/>
      <c r="K117" s="906">
        <f t="shared" ref="K117:K128" si="46">H117*(I117+J117)</f>
        <v>0</v>
      </c>
      <c r="L117" s="151"/>
      <c r="M117" s="144"/>
      <c r="N117" s="144"/>
      <c r="O117" s="906">
        <f t="shared" ref="O117:O128" si="47">L117*(M117+N117)</f>
        <v>0</v>
      </c>
      <c r="P117" s="151"/>
      <c r="Q117" s="144"/>
      <c r="R117" s="144"/>
      <c r="S117" s="906">
        <f t="shared" ref="S117:S128" si="48">P117*(Q117+R117)</f>
        <v>0</v>
      </c>
      <c r="T117" s="151"/>
      <c r="U117" s="144"/>
      <c r="V117" s="144"/>
      <c r="W117" s="906">
        <f t="shared" ref="W117:W128" si="49">T117*(U117+V117)</f>
        <v>0</v>
      </c>
    </row>
    <row r="118" spans="2:23">
      <c r="B118" s="860" t="s">
        <v>489</v>
      </c>
      <c r="C118" s="872" t="s">
        <v>100</v>
      </c>
      <c r="D118" s="151"/>
      <c r="E118" s="144"/>
      <c r="F118" s="144"/>
      <c r="G118" s="906">
        <f t="shared" si="45"/>
        <v>0</v>
      </c>
      <c r="H118" s="151"/>
      <c r="I118" s="144"/>
      <c r="J118" s="144"/>
      <c r="K118" s="906">
        <f t="shared" si="46"/>
        <v>0</v>
      </c>
      <c r="L118" s="151"/>
      <c r="M118" s="144"/>
      <c r="N118" s="144"/>
      <c r="O118" s="906">
        <f t="shared" si="47"/>
        <v>0</v>
      </c>
      <c r="P118" s="151"/>
      <c r="Q118" s="144"/>
      <c r="R118" s="144"/>
      <c r="S118" s="906">
        <f t="shared" si="48"/>
        <v>0</v>
      </c>
      <c r="T118" s="151"/>
      <c r="U118" s="144"/>
      <c r="V118" s="144"/>
      <c r="W118" s="906">
        <f t="shared" si="49"/>
        <v>0</v>
      </c>
    </row>
    <row r="119" spans="2:23">
      <c r="B119" s="860" t="s">
        <v>490</v>
      </c>
      <c r="C119" s="872" t="s">
        <v>100</v>
      </c>
      <c r="D119" s="151"/>
      <c r="E119" s="144"/>
      <c r="F119" s="144"/>
      <c r="G119" s="906">
        <f t="shared" si="45"/>
        <v>0</v>
      </c>
      <c r="H119" s="151"/>
      <c r="I119" s="144"/>
      <c r="J119" s="144"/>
      <c r="K119" s="906">
        <f t="shared" si="46"/>
        <v>0</v>
      </c>
      <c r="L119" s="151"/>
      <c r="M119" s="144"/>
      <c r="N119" s="144"/>
      <c r="O119" s="906">
        <f t="shared" si="47"/>
        <v>0</v>
      </c>
      <c r="P119" s="151"/>
      <c r="Q119" s="144"/>
      <c r="R119" s="144"/>
      <c r="S119" s="906">
        <f t="shared" si="48"/>
        <v>0</v>
      </c>
      <c r="T119" s="151"/>
      <c r="U119" s="144"/>
      <c r="V119" s="144"/>
      <c r="W119" s="906">
        <f t="shared" si="49"/>
        <v>0</v>
      </c>
    </row>
    <row r="120" spans="2:23">
      <c r="B120" s="860" t="s">
        <v>491</v>
      </c>
      <c r="C120" s="872" t="s">
        <v>100</v>
      </c>
      <c r="D120" s="151"/>
      <c r="E120" s="144"/>
      <c r="F120" s="144"/>
      <c r="G120" s="906">
        <f t="shared" si="45"/>
        <v>0</v>
      </c>
      <c r="H120" s="151"/>
      <c r="I120" s="144"/>
      <c r="J120" s="144"/>
      <c r="K120" s="906">
        <f t="shared" si="46"/>
        <v>0</v>
      </c>
      <c r="L120" s="151"/>
      <c r="M120" s="144"/>
      <c r="N120" s="144"/>
      <c r="O120" s="906">
        <f t="shared" si="47"/>
        <v>0</v>
      </c>
      <c r="P120" s="151"/>
      <c r="Q120" s="144"/>
      <c r="R120" s="144"/>
      <c r="S120" s="906">
        <f t="shared" si="48"/>
        <v>0</v>
      </c>
      <c r="T120" s="151"/>
      <c r="U120" s="144"/>
      <c r="V120" s="144"/>
      <c r="W120" s="906">
        <f t="shared" si="49"/>
        <v>0</v>
      </c>
    </row>
    <row r="121" spans="2:23">
      <c r="B121" s="860" t="s">
        <v>492</v>
      </c>
      <c r="C121" s="872" t="s">
        <v>100</v>
      </c>
      <c r="D121" s="151"/>
      <c r="E121" s="144"/>
      <c r="F121" s="144"/>
      <c r="G121" s="906">
        <f t="shared" si="45"/>
        <v>0</v>
      </c>
      <c r="H121" s="151"/>
      <c r="I121" s="144"/>
      <c r="J121" s="144"/>
      <c r="K121" s="906">
        <f t="shared" si="46"/>
        <v>0</v>
      </c>
      <c r="L121" s="151"/>
      <c r="M121" s="144"/>
      <c r="N121" s="144"/>
      <c r="O121" s="906">
        <f t="shared" si="47"/>
        <v>0</v>
      </c>
      <c r="P121" s="151"/>
      <c r="Q121" s="144"/>
      <c r="R121" s="144"/>
      <c r="S121" s="906">
        <f t="shared" si="48"/>
        <v>0</v>
      </c>
      <c r="T121" s="151"/>
      <c r="U121" s="144"/>
      <c r="V121" s="144"/>
      <c r="W121" s="906">
        <f t="shared" si="49"/>
        <v>0</v>
      </c>
    </row>
    <row r="122" spans="2:23">
      <c r="B122" s="860" t="s">
        <v>493</v>
      </c>
      <c r="C122" s="872" t="s">
        <v>100</v>
      </c>
      <c r="D122" s="151"/>
      <c r="E122" s="144"/>
      <c r="F122" s="144"/>
      <c r="G122" s="906">
        <f t="shared" si="45"/>
        <v>0</v>
      </c>
      <c r="H122" s="151"/>
      <c r="I122" s="144"/>
      <c r="J122" s="144"/>
      <c r="K122" s="906">
        <f t="shared" si="46"/>
        <v>0</v>
      </c>
      <c r="L122" s="151"/>
      <c r="M122" s="144"/>
      <c r="N122" s="144"/>
      <c r="O122" s="906">
        <f t="shared" si="47"/>
        <v>0</v>
      </c>
      <c r="P122" s="151"/>
      <c r="Q122" s="144"/>
      <c r="R122" s="144"/>
      <c r="S122" s="906">
        <f t="shared" si="48"/>
        <v>0</v>
      </c>
      <c r="T122" s="151"/>
      <c r="U122" s="144"/>
      <c r="V122" s="144"/>
      <c r="W122" s="906">
        <f t="shared" si="49"/>
        <v>0</v>
      </c>
    </row>
    <row r="123" spans="2:23">
      <c r="B123" s="860" t="s">
        <v>494</v>
      </c>
      <c r="C123" s="872" t="s">
        <v>100</v>
      </c>
      <c r="D123" s="151"/>
      <c r="E123" s="144"/>
      <c r="F123" s="144"/>
      <c r="G123" s="906">
        <f t="shared" si="45"/>
        <v>0</v>
      </c>
      <c r="H123" s="151"/>
      <c r="I123" s="144"/>
      <c r="J123" s="144"/>
      <c r="K123" s="906">
        <f t="shared" si="46"/>
        <v>0</v>
      </c>
      <c r="L123" s="151"/>
      <c r="M123" s="144"/>
      <c r="N123" s="144"/>
      <c r="O123" s="906">
        <f t="shared" si="47"/>
        <v>0</v>
      </c>
      <c r="P123" s="151"/>
      <c r="Q123" s="144"/>
      <c r="R123" s="144"/>
      <c r="S123" s="906">
        <f t="shared" si="48"/>
        <v>0</v>
      </c>
      <c r="T123" s="151"/>
      <c r="U123" s="144"/>
      <c r="V123" s="144"/>
      <c r="W123" s="906">
        <f t="shared" si="49"/>
        <v>0</v>
      </c>
    </row>
    <row r="124" spans="2:23">
      <c r="B124" s="860" t="s">
        <v>495</v>
      </c>
      <c r="C124" s="872" t="s">
        <v>100</v>
      </c>
      <c r="D124" s="151"/>
      <c r="E124" s="144"/>
      <c r="F124" s="144"/>
      <c r="G124" s="906">
        <f t="shared" si="45"/>
        <v>0</v>
      </c>
      <c r="H124" s="151"/>
      <c r="I124" s="144"/>
      <c r="J124" s="144"/>
      <c r="K124" s="906">
        <f t="shared" si="46"/>
        <v>0</v>
      </c>
      <c r="L124" s="151"/>
      <c r="M124" s="144"/>
      <c r="N124" s="144"/>
      <c r="O124" s="906">
        <f t="shared" si="47"/>
        <v>0</v>
      </c>
      <c r="P124" s="151"/>
      <c r="Q124" s="144"/>
      <c r="R124" s="144"/>
      <c r="S124" s="906">
        <f t="shared" si="48"/>
        <v>0</v>
      </c>
      <c r="T124" s="151"/>
      <c r="U124" s="144"/>
      <c r="V124" s="144"/>
      <c r="W124" s="906">
        <f t="shared" si="49"/>
        <v>0</v>
      </c>
    </row>
    <row r="125" spans="2:23">
      <c r="B125" s="860" t="s">
        <v>496</v>
      </c>
      <c r="C125" s="872" t="s">
        <v>100</v>
      </c>
      <c r="D125" s="151"/>
      <c r="E125" s="144"/>
      <c r="F125" s="144"/>
      <c r="G125" s="906">
        <f t="shared" si="45"/>
        <v>0</v>
      </c>
      <c r="H125" s="151"/>
      <c r="I125" s="144"/>
      <c r="J125" s="144"/>
      <c r="K125" s="906">
        <f t="shared" si="46"/>
        <v>0</v>
      </c>
      <c r="L125" s="151"/>
      <c r="M125" s="144"/>
      <c r="N125" s="144"/>
      <c r="O125" s="906">
        <f t="shared" si="47"/>
        <v>0</v>
      </c>
      <c r="P125" s="151"/>
      <c r="Q125" s="144"/>
      <c r="R125" s="144"/>
      <c r="S125" s="906">
        <f t="shared" si="48"/>
        <v>0</v>
      </c>
      <c r="T125" s="151"/>
      <c r="U125" s="144"/>
      <c r="V125" s="144"/>
      <c r="W125" s="906">
        <f t="shared" si="49"/>
        <v>0</v>
      </c>
    </row>
    <row r="126" spans="2:23">
      <c r="B126" s="860" t="s">
        <v>497</v>
      </c>
      <c r="C126" s="872" t="s">
        <v>100</v>
      </c>
      <c r="D126" s="151"/>
      <c r="E126" s="144"/>
      <c r="F126" s="144"/>
      <c r="G126" s="906">
        <f t="shared" si="45"/>
        <v>0</v>
      </c>
      <c r="H126" s="151"/>
      <c r="I126" s="144"/>
      <c r="J126" s="144"/>
      <c r="K126" s="906">
        <f t="shared" si="46"/>
        <v>0</v>
      </c>
      <c r="L126" s="151"/>
      <c r="M126" s="144"/>
      <c r="N126" s="144"/>
      <c r="O126" s="906">
        <f t="shared" si="47"/>
        <v>0</v>
      </c>
      <c r="P126" s="151"/>
      <c r="Q126" s="144"/>
      <c r="R126" s="144"/>
      <c r="S126" s="906">
        <f t="shared" si="48"/>
        <v>0</v>
      </c>
      <c r="T126" s="151"/>
      <c r="U126" s="144"/>
      <c r="V126" s="144"/>
      <c r="W126" s="906">
        <f t="shared" si="49"/>
        <v>0</v>
      </c>
    </row>
    <row r="127" spans="2:23">
      <c r="B127" s="860" t="s">
        <v>498</v>
      </c>
      <c r="C127" s="872" t="s">
        <v>100</v>
      </c>
      <c r="D127" s="151"/>
      <c r="E127" s="144"/>
      <c r="F127" s="144"/>
      <c r="G127" s="906">
        <f t="shared" si="45"/>
        <v>0</v>
      </c>
      <c r="H127" s="151"/>
      <c r="I127" s="144"/>
      <c r="J127" s="144"/>
      <c r="K127" s="906">
        <f t="shared" si="46"/>
        <v>0</v>
      </c>
      <c r="L127" s="151"/>
      <c r="M127" s="144"/>
      <c r="N127" s="144"/>
      <c r="O127" s="906">
        <f t="shared" si="47"/>
        <v>0</v>
      </c>
      <c r="P127" s="151"/>
      <c r="Q127" s="144"/>
      <c r="R127" s="144"/>
      <c r="S127" s="906">
        <f t="shared" si="48"/>
        <v>0</v>
      </c>
      <c r="T127" s="151"/>
      <c r="U127" s="144"/>
      <c r="V127" s="144"/>
      <c r="W127" s="906">
        <f t="shared" si="49"/>
        <v>0</v>
      </c>
    </row>
    <row r="128" spans="2:23">
      <c r="B128" s="860" t="s">
        <v>499</v>
      </c>
      <c r="C128" s="872" t="s">
        <v>100</v>
      </c>
      <c r="D128" s="151"/>
      <c r="E128" s="144"/>
      <c r="F128" s="144"/>
      <c r="G128" s="906">
        <f t="shared" si="45"/>
        <v>0</v>
      </c>
      <c r="H128" s="151"/>
      <c r="I128" s="144"/>
      <c r="J128" s="144"/>
      <c r="K128" s="906">
        <f t="shared" si="46"/>
        <v>0</v>
      </c>
      <c r="L128" s="151"/>
      <c r="M128" s="144"/>
      <c r="N128" s="144"/>
      <c r="O128" s="906">
        <f t="shared" si="47"/>
        <v>0</v>
      </c>
      <c r="P128" s="151"/>
      <c r="Q128" s="144"/>
      <c r="R128" s="144"/>
      <c r="S128" s="906">
        <f t="shared" si="48"/>
        <v>0</v>
      </c>
      <c r="T128" s="151"/>
      <c r="U128" s="144"/>
      <c r="V128" s="144"/>
      <c r="W128" s="906">
        <f t="shared" si="49"/>
        <v>0</v>
      </c>
    </row>
    <row r="129" spans="2:23">
      <c r="B129" s="854" t="s">
        <v>825</v>
      </c>
      <c r="C129" s="872" t="s">
        <v>100</v>
      </c>
      <c r="D129" s="151"/>
      <c r="E129" s="144"/>
      <c r="F129" s="144"/>
      <c r="G129" s="908">
        <f>D129*(E129+F129)</f>
        <v>0</v>
      </c>
      <c r="H129" s="151"/>
      <c r="I129" s="144"/>
      <c r="J129" s="144"/>
      <c r="K129" s="908">
        <f>H129*(I129+J129)</f>
        <v>0</v>
      </c>
      <c r="L129" s="151"/>
      <c r="M129" s="144"/>
      <c r="N129" s="144"/>
      <c r="O129" s="908">
        <f>L129*(M129+N129)</f>
        <v>0</v>
      </c>
      <c r="P129" s="151"/>
      <c r="Q129" s="144"/>
      <c r="R129" s="144"/>
      <c r="S129" s="908">
        <f>P129*(Q129+R129)</f>
        <v>0</v>
      </c>
      <c r="T129" s="151"/>
      <c r="U129" s="144"/>
      <c r="V129" s="144"/>
      <c r="W129" s="908">
        <f>T129*(U129+V129)</f>
        <v>0</v>
      </c>
    </row>
    <row r="130" spans="2:23" ht="13.5" thickBot="1">
      <c r="B130" s="862" t="s">
        <v>927</v>
      </c>
      <c r="C130" s="863" t="s">
        <v>738</v>
      </c>
      <c r="D130" s="901"/>
      <c r="E130" s="902"/>
      <c r="F130" s="902"/>
      <c r="G130" s="383"/>
      <c r="H130" s="901"/>
      <c r="I130" s="902"/>
      <c r="J130" s="902"/>
      <c r="K130" s="383"/>
      <c r="L130" s="901"/>
      <c r="M130" s="902"/>
      <c r="N130" s="902"/>
      <c r="O130" s="383"/>
      <c r="P130" s="901"/>
      <c r="Q130" s="902"/>
      <c r="R130" s="902"/>
      <c r="S130" s="383"/>
      <c r="T130" s="901"/>
      <c r="U130" s="902"/>
      <c r="V130" s="902"/>
      <c r="W130" s="383"/>
    </row>
    <row r="131" spans="2:23" ht="10.15" customHeight="1" thickBot="1">
      <c r="B131" s="873"/>
      <c r="C131" s="874"/>
      <c r="D131" s="490"/>
      <c r="E131" s="491"/>
      <c r="F131" s="491"/>
      <c r="G131" s="491"/>
      <c r="H131" s="490"/>
      <c r="I131" s="491"/>
      <c r="J131" s="491"/>
      <c r="K131" s="491"/>
      <c r="L131" s="490"/>
      <c r="M131" s="491"/>
      <c r="N131" s="491"/>
      <c r="O131" s="911"/>
      <c r="P131" s="490"/>
      <c r="Q131" s="491"/>
      <c r="R131" s="491"/>
      <c r="S131" s="911"/>
      <c r="T131" s="490"/>
      <c r="U131" s="491"/>
      <c r="V131" s="491"/>
      <c r="W131" s="911"/>
    </row>
    <row r="132" spans="2:23" s="828" customFormat="1">
      <c r="B132" s="869" t="s">
        <v>1057</v>
      </c>
      <c r="C132" s="875"/>
      <c r="D132" s="898"/>
      <c r="E132" s="899"/>
      <c r="F132" s="899"/>
      <c r="G132" s="900">
        <f>SUM(G133,G134,G135)</f>
        <v>0</v>
      </c>
      <c r="H132" s="898"/>
      <c r="I132" s="899"/>
      <c r="J132" s="899"/>
      <c r="K132" s="900">
        <f>SUM(K133,K134,K135)</f>
        <v>0</v>
      </c>
      <c r="L132" s="898"/>
      <c r="M132" s="899"/>
      <c r="N132" s="899"/>
      <c r="O132" s="900">
        <f>SUM(O133,O134,O135)</f>
        <v>0</v>
      </c>
      <c r="P132" s="898"/>
      <c r="Q132" s="899"/>
      <c r="R132" s="899"/>
      <c r="S132" s="900">
        <f>SUM(S133,S134,S135)</f>
        <v>0</v>
      </c>
      <c r="T132" s="898"/>
      <c r="U132" s="899"/>
      <c r="V132" s="899"/>
      <c r="W132" s="900">
        <f>SUM(W133,W134,W135)</f>
        <v>0</v>
      </c>
    </row>
    <row r="133" spans="2:23">
      <c r="B133" s="866" t="s">
        <v>1064</v>
      </c>
      <c r="C133" s="876" t="s">
        <v>513</v>
      </c>
      <c r="D133" s="151"/>
      <c r="E133" s="144"/>
      <c r="F133" s="144"/>
      <c r="G133" s="906">
        <f t="shared" ref="G133:G134" si="50">D133*(E133+F133)</f>
        <v>0</v>
      </c>
      <c r="H133" s="151"/>
      <c r="I133" s="144"/>
      <c r="J133" s="144"/>
      <c r="K133" s="906">
        <f t="shared" ref="K133:K134" si="51">H133*(I133+J133)</f>
        <v>0</v>
      </c>
      <c r="L133" s="151"/>
      <c r="M133" s="144"/>
      <c r="N133" s="144"/>
      <c r="O133" s="906">
        <f t="shared" ref="O133:O134" si="52">L133*(M133+N133)</f>
        <v>0</v>
      </c>
      <c r="P133" s="151"/>
      <c r="Q133" s="144"/>
      <c r="R133" s="144"/>
      <c r="S133" s="906">
        <f t="shared" ref="S133:S134" si="53">P133*(Q133+R133)</f>
        <v>0</v>
      </c>
      <c r="T133" s="151"/>
      <c r="U133" s="144"/>
      <c r="V133" s="144"/>
      <c r="W133" s="906">
        <f t="shared" ref="W133:W134" si="54">T133*(U133+V133)</f>
        <v>0</v>
      </c>
    </row>
    <row r="134" spans="2:23">
      <c r="B134" s="866" t="s">
        <v>1065</v>
      </c>
      <c r="C134" s="877" t="s">
        <v>100</v>
      </c>
      <c r="D134" s="151"/>
      <c r="E134" s="144"/>
      <c r="F134" s="144"/>
      <c r="G134" s="906">
        <f t="shared" si="50"/>
        <v>0</v>
      </c>
      <c r="H134" s="151"/>
      <c r="I134" s="144"/>
      <c r="J134" s="144"/>
      <c r="K134" s="906">
        <f t="shared" si="51"/>
        <v>0</v>
      </c>
      <c r="L134" s="151"/>
      <c r="M134" s="144"/>
      <c r="N134" s="144"/>
      <c r="O134" s="906">
        <f t="shared" si="52"/>
        <v>0</v>
      </c>
      <c r="P134" s="151"/>
      <c r="Q134" s="144"/>
      <c r="R134" s="144"/>
      <c r="S134" s="906">
        <f t="shared" si="53"/>
        <v>0</v>
      </c>
      <c r="T134" s="151"/>
      <c r="U134" s="144"/>
      <c r="V134" s="144"/>
      <c r="W134" s="906">
        <f t="shared" si="54"/>
        <v>0</v>
      </c>
    </row>
    <row r="135" spans="2:23" s="828" customFormat="1">
      <c r="B135" s="866" t="s">
        <v>1066</v>
      </c>
      <c r="C135" s="878"/>
      <c r="D135" s="856"/>
      <c r="E135" s="857"/>
      <c r="F135" s="857"/>
      <c r="G135" s="858">
        <f>G136+G149+G162</f>
        <v>0</v>
      </c>
      <c r="H135" s="856"/>
      <c r="I135" s="857"/>
      <c r="J135" s="857"/>
      <c r="K135" s="858">
        <f>K136+K149+K162</f>
        <v>0</v>
      </c>
      <c r="L135" s="856"/>
      <c r="M135" s="857"/>
      <c r="N135" s="857"/>
      <c r="O135" s="858">
        <f>O136+O149+O162</f>
        <v>0</v>
      </c>
      <c r="P135" s="856"/>
      <c r="Q135" s="857"/>
      <c r="R135" s="857"/>
      <c r="S135" s="858">
        <f>S136+S149+S162</f>
        <v>0</v>
      </c>
      <c r="T135" s="856"/>
      <c r="U135" s="857"/>
      <c r="V135" s="857"/>
      <c r="W135" s="858">
        <f>W136+W149+W162</f>
        <v>0</v>
      </c>
    </row>
    <row r="136" spans="2:23" s="897" customFormat="1">
      <c r="B136" s="879" t="s">
        <v>1067</v>
      </c>
      <c r="C136" s="871"/>
      <c r="D136" s="896"/>
      <c r="E136" s="857"/>
      <c r="F136" s="857"/>
      <c r="G136" s="858">
        <f>SUM(G137:G148)</f>
        <v>0</v>
      </c>
      <c r="H136" s="896"/>
      <c r="I136" s="857"/>
      <c r="J136" s="857"/>
      <c r="K136" s="858">
        <f>SUM(K137:K148)</f>
        <v>0</v>
      </c>
      <c r="L136" s="896"/>
      <c r="M136" s="857"/>
      <c r="N136" s="857"/>
      <c r="O136" s="858">
        <f>SUM(O137:O148)</f>
        <v>0</v>
      </c>
      <c r="P136" s="896"/>
      <c r="Q136" s="857"/>
      <c r="R136" s="857"/>
      <c r="S136" s="858">
        <f>SUM(S137:S148)</f>
        <v>0</v>
      </c>
      <c r="T136" s="896"/>
      <c r="U136" s="857"/>
      <c r="V136" s="857"/>
      <c r="W136" s="858">
        <f>SUM(W137:W148)</f>
        <v>0</v>
      </c>
    </row>
    <row r="137" spans="2:23" s="548" customFormat="1">
      <c r="B137" s="880" t="s">
        <v>826</v>
      </c>
      <c r="C137" s="881" t="s">
        <v>100</v>
      </c>
      <c r="D137" s="151"/>
      <c r="E137" s="434"/>
      <c r="F137" s="434"/>
      <c r="G137" s="909">
        <f t="shared" ref="G137:G148" si="55">D137*(E137+F137)</f>
        <v>0</v>
      </c>
      <c r="H137" s="157"/>
      <c r="I137" s="434"/>
      <c r="J137" s="434"/>
      <c r="K137" s="909">
        <f t="shared" ref="K137:K148" si="56">H137*(I137+J137)</f>
        <v>0</v>
      </c>
      <c r="L137" s="157"/>
      <c r="M137" s="434"/>
      <c r="N137" s="434"/>
      <c r="O137" s="909">
        <f t="shared" ref="O137:O148" si="57">L137*(M137+N137)</f>
        <v>0</v>
      </c>
      <c r="P137" s="157"/>
      <c r="Q137" s="434"/>
      <c r="R137" s="434"/>
      <c r="S137" s="909">
        <f t="shared" ref="S137:S148" si="58">P137*(Q137+R137)</f>
        <v>0</v>
      </c>
      <c r="T137" s="157"/>
      <c r="U137" s="434"/>
      <c r="V137" s="434"/>
      <c r="W137" s="909">
        <f t="shared" ref="W137:W148" si="59">T137*(U137+V137)</f>
        <v>0</v>
      </c>
    </row>
    <row r="138" spans="2:23" s="548" customFormat="1">
      <c r="B138" s="880" t="s">
        <v>827</v>
      </c>
      <c r="C138" s="881" t="s">
        <v>100</v>
      </c>
      <c r="D138" s="151"/>
      <c r="E138" s="434"/>
      <c r="F138" s="434"/>
      <c r="G138" s="909">
        <f t="shared" si="55"/>
        <v>0</v>
      </c>
      <c r="H138" s="157"/>
      <c r="I138" s="434"/>
      <c r="J138" s="434"/>
      <c r="K138" s="909">
        <f t="shared" si="56"/>
        <v>0</v>
      </c>
      <c r="L138" s="157"/>
      <c r="M138" s="434"/>
      <c r="N138" s="434"/>
      <c r="O138" s="909">
        <f t="shared" si="57"/>
        <v>0</v>
      </c>
      <c r="P138" s="157"/>
      <c r="Q138" s="434"/>
      <c r="R138" s="434"/>
      <c r="S138" s="909">
        <f t="shared" si="58"/>
        <v>0</v>
      </c>
      <c r="T138" s="157"/>
      <c r="U138" s="434"/>
      <c r="V138" s="434"/>
      <c r="W138" s="909">
        <f t="shared" si="59"/>
        <v>0</v>
      </c>
    </row>
    <row r="139" spans="2:23" s="548" customFormat="1">
      <c r="B139" s="880" t="s">
        <v>828</v>
      </c>
      <c r="C139" s="881" t="s">
        <v>100</v>
      </c>
      <c r="D139" s="151"/>
      <c r="E139" s="434"/>
      <c r="F139" s="434"/>
      <c r="G139" s="909">
        <f t="shared" si="55"/>
        <v>0</v>
      </c>
      <c r="H139" s="157"/>
      <c r="I139" s="434"/>
      <c r="J139" s="434"/>
      <c r="K139" s="909">
        <f t="shared" si="56"/>
        <v>0</v>
      </c>
      <c r="L139" s="157"/>
      <c r="M139" s="434"/>
      <c r="N139" s="434"/>
      <c r="O139" s="909">
        <f t="shared" si="57"/>
        <v>0</v>
      </c>
      <c r="P139" s="157"/>
      <c r="Q139" s="434"/>
      <c r="R139" s="434"/>
      <c r="S139" s="909">
        <f t="shared" si="58"/>
        <v>0</v>
      </c>
      <c r="T139" s="157"/>
      <c r="U139" s="434"/>
      <c r="V139" s="434"/>
      <c r="W139" s="909">
        <f t="shared" si="59"/>
        <v>0</v>
      </c>
    </row>
    <row r="140" spans="2:23" s="548" customFormat="1">
      <c r="B140" s="880" t="s">
        <v>829</v>
      </c>
      <c r="C140" s="881" t="s">
        <v>100</v>
      </c>
      <c r="D140" s="151"/>
      <c r="E140" s="434"/>
      <c r="F140" s="434"/>
      <c r="G140" s="909">
        <f t="shared" si="55"/>
        <v>0</v>
      </c>
      <c r="H140" s="157"/>
      <c r="I140" s="434"/>
      <c r="J140" s="434"/>
      <c r="K140" s="909">
        <f t="shared" si="56"/>
        <v>0</v>
      </c>
      <c r="L140" s="157"/>
      <c r="M140" s="434"/>
      <c r="N140" s="434"/>
      <c r="O140" s="909">
        <f t="shared" si="57"/>
        <v>0</v>
      </c>
      <c r="P140" s="157"/>
      <c r="Q140" s="434"/>
      <c r="R140" s="434"/>
      <c r="S140" s="909">
        <f t="shared" si="58"/>
        <v>0</v>
      </c>
      <c r="T140" s="157"/>
      <c r="U140" s="434"/>
      <c r="V140" s="434"/>
      <c r="W140" s="909">
        <f t="shared" si="59"/>
        <v>0</v>
      </c>
    </row>
    <row r="141" spans="2:23" s="548" customFormat="1">
      <c r="B141" s="880" t="s">
        <v>830</v>
      </c>
      <c r="C141" s="881" t="s">
        <v>100</v>
      </c>
      <c r="D141" s="151"/>
      <c r="E141" s="434"/>
      <c r="F141" s="434"/>
      <c r="G141" s="909">
        <f t="shared" si="55"/>
        <v>0</v>
      </c>
      <c r="H141" s="157"/>
      <c r="I141" s="434"/>
      <c r="J141" s="434"/>
      <c r="K141" s="909">
        <f t="shared" si="56"/>
        <v>0</v>
      </c>
      <c r="L141" s="157"/>
      <c r="M141" s="434"/>
      <c r="N141" s="434"/>
      <c r="O141" s="909">
        <f t="shared" si="57"/>
        <v>0</v>
      </c>
      <c r="P141" s="157"/>
      <c r="Q141" s="434"/>
      <c r="R141" s="434"/>
      <c r="S141" s="909">
        <f t="shared" si="58"/>
        <v>0</v>
      </c>
      <c r="T141" s="157"/>
      <c r="U141" s="434"/>
      <c r="V141" s="434"/>
      <c r="W141" s="909">
        <f t="shared" si="59"/>
        <v>0</v>
      </c>
    </row>
    <row r="142" spans="2:23" s="548" customFormat="1">
      <c r="B142" s="880" t="s">
        <v>831</v>
      </c>
      <c r="C142" s="881" t="s">
        <v>100</v>
      </c>
      <c r="D142" s="151"/>
      <c r="E142" s="434"/>
      <c r="F142" s="434"/>
      <c r="G142" s="909">
        <f t="shared" si="55"/>
        <v>0</v>
      </c>
      <c r="H142" s="157"/>
      <c r="I142" s="434"/>
      <c r="J142" s="434"/>
      <c r="K142" s="909">
        <f t="shared" si="56"/>
        <v>0</v>
      </c>
      <c r="L142" s="157"/>
      <c r="M142" s="434"/>
      <c r="N142" s="434"/>
      <c r="O142" s="909">
        <f t="shared" si="57"/>
        <v>0</v>
      </c>
      <c r="P142" s="157"/>
      <c r="Q142" s="434"/>
      <c r="R142" s="434"/>
      <c r="S142" s="909">
        <f t="shared" si="58"/>
        <v>0</v>
      </c>
      <c r="T142" s="157"/>
      <c r="U142" s="434"/>
      <c r="V142" s="434"/>
      <c r="W142" s="909">
        <f t="shared" si="59"/>
        <v>0</v>
      </c>
    </row>
    <row r="143" spans="2:23" s="548" customFormat="1">
      <c r="B143" s="880" t="s">
        <v>832</v>
      </c>
      <c r="C143" s="881" t="s">
        <v>100</v>
      </c>
      <c r="D143" s="151"/>
      <c r="E143" s="434"/>
      <c r="F143" s="434"/>
      <c r="G143" s="909">
        <f t="shared" si="55"/>
        <v>0</v>
      </c>
      <c r="H143" s="157"/>
      <c r="I143" s="434"/>
      <c r="J143" s="434"/>
      <c r="K143" s="909">
        <f t="shared" si="56"/>
        <v>0</v>
      </c>
      <c r="L143" s="157"/>
      <c r="M143" s="434"/>
      <c r="N143" s="434"/>
      <c r="O143" s="909">
        <f t="shared" si="57"/>
        <v>0</v>
      </c>
      <c r="P143" s="157"/>
      <c r="Q143" s="434"/>
      <c r="R143" s="434"/>
      <c r="S143" s="909">
        <f t="shared" si="58"/>
        <v>0</v>
      </c>
      <c r="T143" s="157"/>
      <c r="U143" s="434"/>
      <c r="V143" s="434"/>
      <c r="W143" s="909">
        <f t="shared" si="59"/>
        <v>0</v>
      </c>
    </row>
    <row r="144" spans="2:23" s="548" customFormat="1">
      <c r="B144" s="880" t="s">
        <v>833</v>
      </c>
      <c r="C144" s="881" t="s">
        <v>100</v>
      </c>
      <c r="D144" s="151"/>
      <c r="E144" s="434"/>
      <c r="F144" s="434"/>
      <c r="G144" s="909">
        <f t="shared" si="55"/>
        <v>0</v>
      </c>
      <c r="H144" s="157"/>
      <c r="I144" s="434"/>
      <c r="J144" s="434"/>
      <c r="K144" s="909">
        <f t="shared" si="56"/>
        <v>0</v>
      </c>
      <c r="L144" s="157"/>
      <c r="M144" s="434"/>
      <c r="N144" s="434"/>
      <c r="O144" s="909">
        <f t="shared" si="57"/>
        <v>0</v>
      </c>
      <c r="P144" s="157"/>
      <c r="Q144" s="434"/>
      <c r="R144" s="434"/>
      <c r="S144" s="909">
        <f t="shared" si="58"/>
        <v>0</v>
      </c>
      <c r="T144" s="157"/>
      <c r="U144" s="434"/>
      <c r="V144" s="434"/>
      <c r="W144" s="909">
        <f t="shared" si="59"/>
        <v>0</v>
      </c>
    </row>
    <row r="145" spans="2:23" s="548" customFormat="1">
      <c r="B145" s="880" t="s">
        <v>834</v>
      </c>
      <c r="C145" s="881" t="s">
        <v>100</v>
      </c>
      <c r="D145" s="151"/>
      <c r="E145" s="434"/>
      <c r="F145" s="434"/>
      <c r="G145" s="909">
        <f t="shared" si="55"/>
        <v>0</v>
      </c>
      <c r="H145" s="157"/>
      <c r="I145" s="434"/>
      <c r="J145" s="434"/>
      <c r="K145" s="909">
        <f t="shared" si="56"/>
        <v>0</v>
      </c>
      <c r="L145" s="157"/>
      <c r="M145" s="434"/>
      <c r="N145" s="434"/>
      <c r="O145" s="909">
        <f t="shared" si="57"/>
        <v>0</v>
      </c>
      <c r="P145" s="157"/>
      <c r="Q145" s="434"/>
      <c r="R145" s="434"/>
      <c r="S145" s="909">
        <f t="shared" si="58"/>
        <v>0</v>
      </c>
      <c r="T145" s="157"/>
      <c r="U145" s="434"/>
      <c r="V145" s="434"/>
      <c r="W145" s="909">
        <f t="shared" si="59"/>
        <v>0</v>
      </c>
    </row>
    <row r="146" spans="2:23" s="548" customFormat="1">
      <c r="B146" s="880" t="s">
        <v>835</v>
      </c>
      <c r="C146" s="881" t="s">
        <v>100</v>
      </c>
      <c r="D146" s="151"/>
      <c r="E146" s="434"/>
      <c r="F146" s="434"/>
      <c r="G146" s="909">
        <f t="shared" si="55"/>
        <v>0</v>
      </c>
      <c r="H146" s="157"/>
      <c r="I146" s="434"/>
      <c r="J146" s="434"/>
      <c r="K146" s="909">
        <f t="shared" si="56"/>
        <v>0</v>
      </c>
      <c r="L146" s="157"/>
      <c r="M146" s="434"/>
      <c r="N146" s="434"/>
      <c r="O146" s="909">
        <f t="shared" si="57"/>
        <v>0</v>
      </c>
      <c r="P146" s="157"/>
      <c r="Q146" s="434"/>
      <c r="R146" s="434"/>
      <c r="S146" s="909">
        <f t="shared" si="58"/>
        <v>0</v>
      </c>
      <c r="T146" s="157"/>
      <c r="U146" s="434"/>
      <c r="V146" s="434"/>
      <c r="W146" s="909">
        <f t="shared" si="59"/>
        <v>0</v>
      </c>
    </row>
    <row r="147" spans="2:23" s="548" customFormat="1">
      <c r="B147" s="880" t="s">
        <v>836</v>
      </c>
      <c r="C147" s="881" t="s">
        <v>100</v>
      </c>
      <c r="D147" s="151"/>
      <c r="E147" s="434"/>
      <c r="F147" s="434"/>
      <c r="G147" s="909">
        <f t="shared" si="55"/>
        <v>0</v>
      </c>
      <c r="H147" s="157"/>
      <c r="I147" s="434"/>
      <c r="J147" s="434"/>
      <c r="K147" s="909">
        <f t="shared" si="56"/>
        <v>0</v>
      </c>
      <c r="L147" s="157"/>
      <c r="M147" s="434"/>
      <c r="N147" s="434"/>
      <c r="O147" s="909">
        <f t="shared" si="57"/>
        <v>0</v>
      </c>
      <c r="P147" s="157"/>
      <c r="Q147" s="434"/>
      <c r="R147" s="434"/>
      <c r="S147" s="909">
        <f t="shared" si="58"/>
        <v>0</v>
      </c>
      <c r="T147" s="157"/>
      <c r="U147" s="434"/>
      <c r="V147" s="434"/>
      <c r="W147" s="909">
        <f t="shared" si="59"/>
        <v>0</v>
      </c>
    </row>
    <row r="148" spans="2:23" s="548" customFormat="1">
      <c r="B148" s="880" t="s">
        <v>837</v>
      </c>
      <c r="C148" s="881" t="s">
        <v>100</v>
      </c>
      <c r="D148" s="151"/>
      <c r="E148" s="434"/>
      <c r="F148" s="434"/>
      <c r="G148" s="909">
        <f t="shared" si="55"/>
        <v>0</v>
      </c>
      <c r="H148" s="157"/>
      <c r="I148" s="434"/>
      <c r="J148" s="434"/>
      <c r="K148" s="909">
        <f t="shared" si="56"/>
        <v>0</v>
      </c>
      <c r="L148" s="157"/>
      <c r="M148" s="434"/>
      <c r="N148" s="434"/>
      <c r="O148" s="909">
        <f t="shared" si="57"/>
        <v>0</v>
      </c>
      <c r="P148" s="157"/>
      <c r="Q148" s="434"/>
      <c r="R148" s="434"/>
      <c r="S148" s="909">
        <f t="shared" si="58"/>
        <v>0</v>
      </c>
      <c r="T148" s="157"/>
      <c r="U148" s="434"/>
      <c r="V148" s="434"/>
      <c r="W148" s="909">
        <f t="shared" si="59"/>
        <v>0</v>
      </c>
    </row>
    <row r="149" spans="2:23" s="897" customFormat="1" ht="25.5">
      <c r="B149" s="882" t="s">
        <v>1068</v>
      </c>
      <c r="C149" s="871"/>
      <c r="D149" s="896"/>
      <c r="E149" s="857"/>
      <c r="F149" s="857"/>
      <c r="G149" s="858">
        <f>SUM(G150:G161)</f>
        <v>0</v>
      </c>
      <c r="H149" s="896"/>
      <c r="I149" s="857"/>
      <c r="J149" s="857"/>
      <c r="K149" s="858">
        <f>SUM(K150:K161)</f>
        <v>0</v>
      </c>
      <c r="L149" s="896"/>
      <c r="M149" s="857"/>
      <c r="N149" s="857"/>
      <c r="O149" s="858">
        <f>SUM(O150:O161)</f>
        <v>0</v>
      </c>
      <c r="P149" s="896"/>
      <c r="Q149" s="857"/>
      <c r="R149" s="857"/>
      <c r="S149" s="858">
        <f>SUM(S150:S161)</f>
        <v>0</v>
      </c>
      <c r="T149" s="896"/>
      <c r="U149" s="857"/>
      <c r="V149" s="857"/>
      <c r="W149" s="858">
        <f>SUM(W150:W161)</f>
        <v>0</v>
      </c>
    </row>
    <row r="150" spans="2:23" s="548" customFormat="1">
      <c r="B150" s="880" t="s">
        <v>838</v>
      </c>
      <c r="C150" s="881" t="s">
        <v>100</v>
      </c>
      <c r="D150" s="151"/>
      <c r="E150" s="434"/>
      <c r="F150" s="434"/>
      <c r="G150" s="909">
        <f t="shared" ref="G150:G161" si="60">D150*(E150+F150)</f>
        <v>0</v>
      </c>
      <c r="H150" s="157"/>
      <c r="I150" s="434"/>
      <c r="J150" s="434"/>
      <c r="K150" s="909">
        <f t="shared" ref="K150:K161" si="61">H150*(I150+J150)</f>
        <v>0</v>
      </c>
      <c r="L150" s="157"/>
      <c r="M150" s="434"/>
      <c r="N150" s="434"/>
      <c r="O150" s="909">
        <f t="shared" ref="O150:O161" si="62">L150*(M150+N150)</f>
        <v>0</v>
      </c>
      <c r="P150" s="157"/>
      <c r="Q150" s="434"/>
      <c r="R150" s="434"/>
      <c r="S150" s="909">
        <f t="shared" ref="S150:S161" si="63">P150*(Q150+R150)</f>
        <v>0</v>
      </c>
      <c r="T150" s="157"/>
      <c r="U150" s="434"/>
      <c r="V150" s="434"/>
      <c r="W150" s="909">
        <f t="shared" ref="W150:W161" si="64">T150*(U150+V150)</f>
        <v>0</v>
      </c>
    </row>
    <row r="151" spans="2:23" s="548" customFormat="1">
      <c r="B151" s="880" t="s">
        <v>839</v>
      </c>
      <c r="C151" s="881" t="s">
        <v>100</v>
      </c>
      <c r="D151" s="151"/>
      <c r="E151" s="434"/>
      <c r="F151" s="434"/>
      <c r="G151" s="909">
        <f t="shared" si="60"/>
        <v>0</v>
      </c>
      <c r="H151" s="157"/>
      <c r="I151" s="434"/>
      <c r="J151" s="434"/>
      <c r="K151" s="909">
        <f t="shared" si="61"/>
        <v>0</v>
      </c>
      <c r="L151" s="157"/>
      <c r="M151" s="434"/>
      <c r="N151" s="434"/>
      <c r="O151" s="909">
        <f t="shared" si="62"/>
        <v>0</v>
      </c>
      <c r="P151" s="157"/>
      <c r="Q151" s="434"/>
      <c r="R151" s="434"/>
      <c r="S151" s="909">
        <f t="shared" si="63"/>
        <v>0</v>
      </c>
      <c r="T151" s="157"/>
      <c r="U151" s="434"/>
      <c r="V151" s="434"/>
      <c r="W151" s="909">
        <f t="shared" si="64"/>
        <v>0</v>
      </c>
    </row>
    <row r="152" spans="2:23" s="548" customFormat="1">
      <c r="B152" s="880" t="s">
        <v>840</v>
      </c>
      <c r="C152" s="881" t="s">
        <v>100</v>
      </c>
      <c r="D152" s="151"/>
      <c r="E152" s="434"/>
      <c r="F152" s="434"/>
      <c r="G152" s="909">
        <f t="shared" si="60"/>
        <v>0</v>
      </c>
      <c r="H152" s="157"/>
      <c r="I152" s="434"/>
      <c r="J152" s="434"/>
      <c r="K152" s="909">
        <f t="shared" si="61"/>
        <v>0</v>
      </c>
      <c r="L152" s="157"/>
      <c r="M152" s="434"/>
      <c r="N152" s="434"/>
      <c r="O152" s="909">
        <f t="shared" si="62"/>
        <v>0</v>
      </c>
      <c r="P152" s="157"/>
      <c r="Q152" s="434"/>
      <c r="R152" s="434"/>
      <c r="S152" s="909">
        <f t="shared" si="63"/>
        <v>0</v>
      </c>
      <c r="T152" s="157"/>
      <c r="U152" s="434"/>
      <c r="V152" s="434"/>
      <c r="W152" s="909">
        <f t="shared" si="64"/>
        <v>0</v>
      </c>
    </row>
    <row r="153" spans="2:23" s="548" customFormat="1">
      <c r="B153" s="880" t="s">
        <v>841</v>
      </c>
      <c r="C153" s="881" t="s">
        <v>100</v>
      </c>
      <c r="D153" s="151"/>
      <c r="E153" s="434"/>
      <c r="F153" s="434"/>
      <c r="G153" s="909">
        <f t="shared" si="60"/>
        <v>0</v>
      </c>
      <c r="H153" s="157"/>
      <c r="I153" s="434"/>
      <c r="J153" s="434"/>
      <c r="K153" s="909">
        <f t="shared" si="61"/>
        <v>0</v>
      </c>
      <c r="L153" s="157"/>
      <c r="M153" s="434"/>
      <c r="N153" s="434"/>
      <c r="O153" s="909">
        <f t="shared" si="62"/>
        <v>0</v>
      </c>
      <c r="P153" s="157"/>
      <c r="Q153" s="434"/>
      <c r="R153" s="434"/>
      <c r="S153" s="909">
        <f t="shared" si="63"/>
        <v>0</v>
      </c>
      <c r="T153" s="157"/>
      <c r="U153" s="434"/>
      <c r="V153" s="434"/>
      <c r="W153" s="909">
        <f t="shared" si="64"/>
        <v>0</v>
      </c>
    </row>
    <row r="154" spans="2:23" s="548" customFormat="1">
      <c r="B154" s="880" t="s">
        <v>842</v>
      </c>
      <c r="C154" s="881" t="s">
        <v>100</v>
      </c>
      <c r="D154" s="151"/>
      <c r="E154" s="434"/>
      <c r="F154" s="434"/>
      <c r="G154" s="909">
        <f t="shared" si="60"/>
        <v>0</v>
      </c>
      <c r="H154" s="157"/>
      <c r="I154" s="434"/>
      <c r="J154" s="434"/>
      <c r="K154" s="909">
        <f t="shared" si="61"/>
        <v>0</v>
      </c>
      <c r="L154" s="157"/>
      <c r="M154" s="434"/>
      <c r="N154" s="434"/>
      <c r="O154" s="909">
        <f t="shared" si="62"/>
        <v>0</v>
      </c>
      <c r="P154" s="157"/>
      <c r="Q154" s="434"/>
      <c r="R154" s="434"/>
      <c r="S154" s="909">
        <f t="shared" si="63"/>
        <v>0</v>
      </c>
      <c r="T154" s="157"/>
      <c r="U154" s="434"/>
      <c r="V154" s="434"/>
      <c r="W154" s="909">
        <f t="shared" si="64"/>
        <v>0</v>
      </c>
    </row>
    <row r="155" spans="2:23" s="548" customFormat="1">
      <c r="B155" s="880" t="s">
        <v>843</v>
      </c>
      <c r="C155" s="881" t="s">
        <v>100</v>
      </c>
      <c r="D155" s="151"/>
      <c r="E155" s="434"/>
      <c r="F155" s="434"/>
      <c r="G155" s="909">
        <f t="shared" si="60"/>
        <v>0</v>
      </c>
      <c r="H155" s="157"/>
      <c r="I155" s="434"/>
      <c r="J155" s="434"/>
      <c r="K155" s="909">
        <f t="shared" si="61"/>
        <v>0</v>
      </c>
      <c r="L155" s="157"/>
      <c r="M155" s="434"/>
      <c r="N155" s="434"/>
      <c r="O155" s="909">
        <f t="shared" si="62"/>
        <v>0</v>
      </c>
      <c r="P155" s="157"/>
      <c r="Q155" s="434"/>
      <c r="R155" s="434"/>
      <c r="S155" s="909">
        <f t="shared" si="63"/>
        <v>0</v>
      </c>
      <c r="T155" s="157"/>
      <c r="U155" s="434"/>
      <c r="V155" s="434"/>
      <c r="W155" s="909">
        <f t="shared" si="64"/>
        <v>0</v>
      </c>
    </row>
    <row r="156" spans="2:23" s="548" customFormat="1">
      <c r="B156" s="880" t="s">
        <v>844</v>
      </c>
      <c r="C156" s="881" t="s">
        <v>100</v>
      </c>
      <c r="D156" s="151"/>
      <c r="E156" s="434"/>
      <c r="F156" s="434"/>
      <c r="G156" s="909">
        <f t="shared" si="60"/>
        <v>0</v>
      </c>
      <c r="H156" s="157"/>
      <c r="I156" s="434"/>
      <c r="J156" s="434"/>
      <c r="K156" s="909">
        <f t="shared" si="61"/>
        <v>0</v>
      </c>
      <c r="L156" s="157"/>
      <c r="M156" s="434"/>
      <c r="N156" s="434"/>
      <c r="O156" s="909">
        <f t="shared" si="62"/>
        <v>0</v>
      </c>
      <c r="P156" s="157"/>
      <c r="Q156" s="434"/>
      <c r="R156" s="434"/>
      <c r="S156" s="909">
        <f t="shared" si="63"/>
        <v>0</v>
      </c>
      <c r="T156" s="157"/>
      <c r="U156" s="434"/>
      <c r="V156" s="434"/>
      <c r="W156" s="909">
        <f t="shared" si="64"/>
        <v>0</v>
      </c>
    </row>
    <row r="157" spans="2:23" s="548" customFormat="1">
      <c r="B157" s="880" t="s">
        <v>845</v>
      </c>
      <c r="C157" s="881" t="s">
        <v>100</v>
      </c>
      <c r="D157" s="151"/>
      <c r="E157" s="434"/>
      <c r="F157" s="434"/>
      <c r="G157" s="909">
        <f t="shared" si="60"/>
        <v>0</v>
      </c>
      <c r="H157" s="157"/>
      <c r="I157" s="434"/>
      <c r="J157" s="434"/>
      <c r="K157" s="909">
        <f t="shared" si="61"/>
        <v>0</v>
      </c>
      <c r="L157" s="157"/>
      <c r="M157" s="434"/>
      <c r="N157" s="434"/>
      <c r="O157" s="909">
        <f t="shared" si="62"/>
        <v>0</v>
      </c>
      <c r="P157" s="157"/>
      <c r="Q157" s="434"/>
      <c r="R157" s="434"/>
      <c r="S157" s="909">
        <f t="shared" si="63"/>
        <v>0</v>
      </c>
      <c r="T157" s="157"/>
      <c r="U157" s="434"/>
      <c r="V157" s="434"/>
      <c r="W157" s="909">
        <f t="shared" si="64"/>
        <v>0</v>
      </c>
    </row>
    <row r="158" spans="2:23" s="548" customFormat="1">
      <c r="B158" s="880" t="s">
        <v>846</v>
      </c>
      <c r="C158" s="881" t="s">
        <v>100</v>
      </c>
      <c r="D158" s="151"/>
      <c r="E158" s="434"/>
      <c r="F158" s="434"/>
      <c r="G158" s="909">
        <f t="shared" si="60"/>
        <v>0</v>
      </c>
      <c r="H158" s="157"/>
      <c r="I158" s="434"/>
      <c r="J158" s="434"/>
      <c r="K158" s="909">
        <f t="shared" si="61"/>
        <v>0</v>
      </c>
      <c r="L158" s="157"/>
      <c r="M158" s="434"/>
      <c r="N158" s="434"/>
      <c r="O158" s="909">
        <f t="shared" si="62"/>
        <v>0</v>
      </c>
      <c r="P158" s="157"/>
      <c r="Q158" s="434"/>
      <c r="R158" s="434"/>
      <c r="S158" s="909">
        <f t="shared" si="63"/>
        <v>0</v>
      </c>
      <c r="T158" s="157"/>
      <c r="U158" s="434"/>
      <c r="V158" s="434"/>
      <c r="W158" s="909">
        <f t="shared" si="64"/>
        <v>0</v>
      </c>
    </row>
    <row r="159" spans="2:23" s="548" customFormat="1">
      <c r="B159" s="880" t="s">
        <v>847</v>
      </c>
      <c r="C159" s="881" t="s">
        <v>100</v>
      </c>
      <c r="D159" s="151"/>
      <c r="E159" s="434"/>
      <c r="F159" s="434"/>
      <c r="G159" s="909">
        <f t="shared" si="60"/>
        <v>0</v>
      </c>
      <c r="H159" s="157"/>
      <c r="I159" s="434"/>
      <c r="J159" s="434"/>
      <c r="K159" s="909">
        <f t="shared" si="61"/>
        <v>0</v>
      </c>
      <c r="L159" s="157"/>
      <c r="M159" s="434"/>
      <c r="N159" s="434"/>
      <c r="O159" s="909">
        <f t="shared" si="62"/>
        <v>0</v>
      </c>
      <c r="P159" s="157"/>
      <c r="Q159" s="434"/>
      <c r="R159" s="434"/>
      <c r="S159" s="909">
        <f t="shared" si="63"/>
        <v>0</v>
      </c>
      <c r="T159" s="157"/>
      <c r="U159" s="434"/>
      <c r="V159" s="434"/>
      <c r="W159" s="909">
        <f t="shared" si="64"/>
        <v>0</v>
      </c>
    </row>
    <row r="160" spans="2:23" s="548" customFormat="1">
      <c r="B160" s="880" t="s">
        <v>848</v>
      </c>
      <c r="C160" s="881" t="s">
        <v>100</v>
      </c>
      <c r="D160" s="151"/>
      <c r="E160" s="434"/>
      <c r="F160" s="434"/>
      <c r="G160" s="909">
        <f t="shared" si="60"/>
        <v>0</v>
      </c>
      <c r="H160" s="157"/>
      <c r="I160" s="434"/>
      <c r="J160" s="434"/>
      <c r="K160" s="909">
        <f t="shared" si="61"/>
        <v>0</v>
      </c>
      <c r="L160" s="157"/>
      <c r="M160" s="434"/>
      <c r="N160" s="434"/>
      <c r="O160" s="909">
        <f t="shared" si="62"/>
        <v>0</v>
      </c>
      <c r="P160" s="157"/>
      <c r="Q160" s="434"/>
      <c r="R160" s="434"/>
      <c r="S160" s="909">
        <f t="shared" si="63"/>
        <v>0</v>
      </c>
      <c r="T160" s="157"/>
      <c r="U160" s="434"/>
      <c r="V160" s="434"/>
      <c r="W160" s="909">
        <f t="shared" si="64"/>
        <v>0</v>
      </c>
    </row>
    <row r="161" spans="2:23" s="548" customFormat="1">
      <c r="B161" s="880" t="s">
        <v>849</v>
      </c>
      <c r="C161" s="881" t="s">
        <v>100</v>
      </c>
      <c r="D161" s="151"/>
      <c r="E161" s="434"/>
      <c r="F161" s="434"/>
      <c r="G161" s="909">
        <f t="shared" si="60"/>
        <v>0</v>
      </c>
      <c r="H161" s="157"/>
      <c r="I161" s="434"/>
      <c r="J161" s="434"/>
      <c r="K161" s="909">
        <f t="shared" si="61"/>
        <v>0</v>
      </c>
      <c r="L161" s="157"/>
      <c r="M161" s="434"/>
      <c r="N161" s="434"/>
      <c r="O161" s="909">
        <f t="shared" si="62"/>
        <v>0</v>
      </c>
      <c r="P161" s="157"/>
      <c r="Q161" s="434"/>
      <c r="R161" s="434"/>
      <c r="S161" s="909">
        <f t="shared" si="63"/>
        <v>0</v>
      </c>
      <c r="T161" s="157"/>
      <c r="U161" s="434"/>
      <c r="V161" s="434"/>
      <c r="W161" s="909">
        <f t="shared" si="64"/>
        <v>0</v>
      </c>
    </row>
    <row r="162" spans="2:23" s="548" customFormat="1" ht="13.5" thickBot="1">
      <c r="B162" s="883" t="s">
        <v>1069</v>
      </c>
      <c r="C162" s="884" t="s">
        <v>100</v>
      </c>
      <c r="D162" s="151"/>
      <c r="E162" s="549"/>
      <c r="F162" s="549"/>
      <c r="G162" s="910">
        <f>D162*(E162+F162)</f>
        <v>0</v>
      </c>
      <c r="H162" s="442"/>
      <c r="I162" s="549"/>
      <c r="J162" s="549"/>
      <c r="K162" s="910">
        <f>H162*(I162+J162)</f>
        <v>0</v>
      </c>
      <c r="L162" s="442"/>
      <c r="M162" s="549"/>
      <c r="N162" s="549"/>
      <c r="O162" s="910">
        <f>L162*(M162+N162)</f>
        <v>0</v>
      </c>
      <c r="P162" s="442"/>
      <c r="Q162" s="549"/>
      <c r="R162" s="549"/>
      <c r="S162" s="910">
        <f>P162*(Q162+R162)</f>
        <v>0</v>
      </c>
      <c r="T162" s="442"/>
      <c r="U162" s="549"/>
      <c r="V162" s="549"/>
      <c r="W162" s="910">
        <f>T162*(U162+V162)</f>
        <v>0</v>
      </c>
    </row>
    <row r="163" spans="2:23" ht="11.25" customHeight="1" thickBot="1"/>
    <row r="164" spans="2:23" ht="12.75" customHeight="1" thickBot="1">
      <c r="C164" s="892">
        <v>41274</v>
      </c>
      <c r="D164" s="892">
        <v>41639</v>
      </c>
      <c r="E164" s="892">
        <v>42004</v>
      </c>
      <c r="F164" s="892">
        <v>42369</v>
      </c>
      <c r="G164" s="892">
        <v>42735</v>
      </c>
    </row>
    <row r="165" spans="2:23" ht="14.45" customHeight="1" thickBot="1">
      <c r="B165" s="885" t="s">
        <v>867</v>
      </c>
      <c r="C165" s="893">
        <f>SUM(C166:C168,C176:C179,C184)</f>
        <v>0</v>
      </c>
      <c r="D165" s="893">
        <f t="shared" ref="D165:F165" si="65">SUM(D166:D168,D176:D179,D184)</f>
        <v>0</v>
      </c>
      <c r="E165" s="893">
        <f t="shared" si="65"/>
        <v>0</v>
      </c>
      <c r="F165" s="893">
        <f t="shared" si="65"/>
        <v>0</v>
      </c>
      <c r="G165" s="893">
        <f t="shared" ref="G165" si="66">SUM(G166:G168,G176:G179,G184)</f>
        <v>0</v>
      </c>
    </row>
    <row r="166" spans="2:23">
      <c r="B166" s="886" t="s">
        <v>868</v>
      </c>
      <c r="C166" s="550"/>
      <c r="D166" s="550"/>
      <c r="E166" s="550"/>
      <c r="F166" s="550"/>
      <c r="G166" s="550"/>
    </row>
    <row r="167" spans="2:23">
      <c r="B167" s="887" t="s">
        <v>869</v>
      </c>
      <c r="C167" s="158"/>
      <c r="D167" s="158"/>
      <c r="E167" s="158"/>
      <c r="F167" s="158"/>
      <c r="G167" s="158"/>
    </row>
    <row r="168" spans="2:23">
      <c r="B168" s="888" t="s">
        <v>870</v>
      </c>
      <c r="C168" s="894">
        <f>C169+C170+C175</f>
        <v>0</v>
      </c>
      <c r="D168" s="894">
        <f t="shared" ref="D168:F168" si="67">D169+D170+D175</f>
        <v>0</v>
      </c>
      <c r="E168" s="894">
        <f t="shared" si="67"/>
        <v>0</v>
      </c>
      <c r="F168" s="894">
        <f t="shared" si="67"/>
        <v>0</v>
      </c>
      <c r="G168" s="894">
        <f t="shared" ref="G168" si="68">G169+G170+G175</f>
        <v>0</v>
      </c>
    </row>
    <row r="169" spans="2:23">
      <c r="B169" s="889" t="s">
        <v>871</v>
      </c>
      <c r="C169" s="159"/>
      <c r="D169" s="159"/>
      <c r="E169" s="159"/>
      <c r="F169" s="159"/>
      <c r="G169" s="159"/>
    </row>
    <row r="170" spans="2:23">
      <c r="B170" s="889" t="s">
        <v>872</v>
      </c>
      <c r="C170" s="895">
        <f>SUM(C171:C174)</f>
        <v>0</v>
      </c>
      <c r="D170" s="895">
        <f t="shared" ref="D170:F170" si="69">SUM(D171:D174)</f>
        <v>0</v>
      </c>
      <c r="E170" s="895">
        <f t="shared" si="69"/>
        <v>0</v>
      </c>
      <c r="F170" s="895">
        <f t="shared" si="69"/>
        <v>0</v>
      </c>
      <c r="G170" s="895">
        <f t="shared" ref="G170" si="70">SUM(G171:G174)</f>
        <v>0</v>
      </c>
    </row>
    <row r="171" spans="2:23">
      <c r="B171" s="890" t="s">
        <v>873</v>
      </c>
      <c r="C171" s="159"/>
      <c r="D171" s="159"/>
      <c r="E171" s="159"/>
      <c r="F171" s="159"/>
      <c r="G171" s="159"/>
    </row>
    <row r="172" spans="2:23">
      <c r="B172" s="890" t="s">
        <v>874</v>
      </c>
      <c r="C172" s="159"/>
      <c r="D172" s="159"/>
      <c r="E172" s="159"/>
      <c r="F172" s="159"/>
      <c r="G172" s="159"/>
    </row>
    <row r="173" spans="2:23">
      <c r="B173" s="890" t="s">
        <v>875</v>
      </c>
      <c r="C173" s="159"/>
      <c r="D173" s="159"/>
      <c r="E173" s="159"/>
      <c r="F173" s="159"/>
      <c r="G173" s="159"/>
    </row>
    <row r="174" spans="2:23">
      <c r="B174" s="890" t="s">
        <v>876</v>
      </c>
      <c r="C174" s="159"/>
      <c r="D174" s="159"/>
      <c r="E174" s="159"/>
      <c r="F174" s="159"/>
      <c r="G174" s="159"/>
    </row>
    <row r="175" spans="2:23">
      <c r="B175" s="889" t="s">
        <v>883</v>
      </c>
      <c r="C175" s="159"/>
      <c r="D175" s="159"/>
      <c r="E175" s="159"/>
      <c r="F175" s="159"/>
      <c r="G175" s="159"/>
    </row>
    <row r="176" spans="2:23">
      <c r="B176" s="887" t="s">
        <v>877</v>
      </c>
      <c r="C176" s="158"/>
      <c r="D176" s="158"/>
      <c r="E176" s="158"/>
      <c r="F176" s="158"/>
      <c r="G176" s="158"/>
    </row>
    <row r="177" spans="2:7">
      <c r="B177" s="887" t="s">
        <v>878</v>
      </c>
      <c r="C177" s="158"/>
      <c r="D177" s="158"/>
      <c r="E177" s="158"/>
      <c r="F177" s="158"/>
      <c r="G177" s="158"/>
    </row>
    <row r="178" spans="2:7">
      <c r="B178" s="887" t="s">
        <v>947</v>
      </c>
      <c r="C178" s="158"/>
      <c r="D178" s="158"/>
      <c r="E178" s="158"/>
      <c r="F178" s="158"/>
      <c r="G178" s="158"/>
    </row>
    <row r="179" spans="2:7">
      <c r="B179" s="887" t="s">
        <v>946</v>
      </c>
      <c r="C179" s="894">
        <f>SUM(C180:C183)</f>
        <v>0</v>
      </c>
      <c r="D179" s="894">
        <f t="shared" ref="D179:F179" si="71">SUM(D180:D183)</f>
        <v>0</v>
      </c>
      <c r="E179" s="894">
        <f t="shared" si="71"/>
        <v>0</v>
      </c>
      <c r="F179" s="894">
        <f t="shared" si="71"/>
        <v>0</v>
      </c>
      <c r="G179" s="894">
        <f t="shared" ref="G179" si="72">SUM(G180:G183)</f>
        <v>0</v>
      </c>
    </row>
    <row r="180" spans="2:7">
      <c r="B180" s="889" t="s">
        <v>879</v>
      </c>
      <c r="C180" s="159"/>
      <c r="D180" s="159"/>
      <c r="E180" s="159"/>
      <c r="F180" s="159"/>
      <c r="G180" s="159"/>
    </row>
    <row r="181" spans="2:7">
      <c r="B181" s="889" t="s">
        <v>880</v>
      </c>
      <c r="C181" s="159"/>
      <c r="D181" s="159"/>
      <c r="E181" s="159"/>
      <c r="F181" s="159"/>
      <c r="G181" s="159"/>
    </row>
    <row r="182" spans="2:7">
      <c r="B182" s="889" t="s">
        <v>881</v>
      </c>
      <c r="C182" s="159"/>
      <c r="D182" s="159"/>
      <c r="E182" s="159"/>
      <c r="F182" s="159"/>
      <c r="G182" s="159"/>
    </row>
    <row r="183" spans="2:7">
      <c r="B183" s="889" t="s">
        <v>882</v>
      </c>
      <c r="C183" s="159"/>
      <c r="D183" s="159"/>
      <c r="E183" s="159"/>
      <c r="F183" s="159"/>
      <c r="G183" s="159"/>
    </row>
    <row r="184" spans="2:7" ht="13.5" thickBot="1">
      <c r="B184" s="891" t="s">
        <v>945</v>
      </c>
      <c r="C184" s="160"/>
      <c r="D184" s="160"/>
      <c r="E184" s="160"/>
      <c r="F184" s="160"/>
      <c r="G184" s="160"/>
    </row>
    <row r="185" spans="2:7" ht="7.9" customHeight="1"/>
    <row r="301" spans="3:3">
      <c r="C301" s="252"/>
    </row>
    <row r="302" spans="3:3">
      <c r="C302" s="252"/>
    </row>
    <row r="303" spans="3:3">
      <c r="C303" s="252"/>
    </row>
    <row r="304" spans="3:3">
      <c r="C304" s="252"/>
    </row>
    <row r="305" spans="3:3">
      <c r="C305" s="252"/>
    </row>
    <row r="306" spans="3:3">
      <c r="C306" s="252"/>
    </row>
    <row r="307" spans="3:3">
      <c r="C307" s="252"/>
    </row>
    <row r="308" spans="3:3">
      <c r="C308" s="252"/>
    </row>
    <row r="309" spans="3:3">
      <c r="C309" s="252"/>
    </row>
    <row r="310" spans="3:3">
      <c r="C310" s="252"/>
    </row>
    <row r="311" spans="3:3">
      <c r="C311" s="252"/>
    </row>
    <row r="312" spans="3:3">
      <c r="C312" s="252"/>
    </row>
    <row r="313" spans="3:3">
      <c r="C313" s="252"/>
    </row>
    <row r="314" spans="3:3">
      <c r="C314" s="252"/>
    </row>
    <row r="315" spans="3:3">
      <c r="C315" s="252"/>
    </row>
    <row r="316" spans="3:3">
      <c r="C316" s="252"/>
    </row>
    <row r="317" spans="3:3">
      <c r="C317" s="252"/>
    </row>
    <row r="318" spans="3:3">
      <c r="C318" s="252"/>
    </row>
  </sheetData>
  <sheetProtection password="D6CB" sheet="1" objects="1" scenarios="1" formatCells="0" formatColumns="0" formatRows="0" insertColumns="0" insertRows="0" deleteColumns="0" deleteRows="0" selectLockedCells="1"/>
  <mergeCells count="6">
    <mergeCell ref="T5:W5"/>
    <mergeCell ref="H5:K5"/>
    <mergeCell ref="L5:O5"/>
    <mergeCell ref="P5:S5"/>
    <mergeCell ref="B5:C5"/>
    <mergeCell ref="D5:G5"/>
  </mergeCells>
  <pageMargins left="0.39370078740157483" right="0.39370078740157483" top="0.39370078740157483" bottom="0.39370078740157483" header="0" footer="0"/>
  <pageSetup paperSize="9" scale="46" orientation="landscape" r:id="rId1"/>
  <rowBreaks count="2" manualBreakCount="2">
    <brk id="72" max="24" man="1"/>
    <brk id="131" max="24" man="1"/>
  </rowBreaks>
  <ignoredErrors>
    <ignoredError sqref="C168:F179" unlockedFormula="1"/>
    <ignoredError sqref="G163:S163 G73:G131 H165:S176 H164:S164 G136:G162 G133:G134 G23:G71" 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4"/>
  <dimension ref="A1:AG186"/>
  <sheetViews>
    <sheetView showGridLines="0" view="pageBreakPreview" topLeftCell="A31" zoomScale="60" zoomScaleNormal="90" workbookViewId="0">
      <selection activeCell="H82" sqref="H82"/>
    </sheetView>
  </sheetViews>
  <sheetFormatPr defaultColWidth="8.85546875" defaultRowHeight="12.75"/>
  <cols>
    <col min="1" max="1" width="1.7109375" style="252" customWidth="1"/>
    <col min="2" max="2" width="39.140625" style="252" customWidth="1"/>
    <col min="3" max="3" width="11.28515625" style="537" customWidth="1"/>
    <col min="4" max="19" width="12.7109375" style="252" customWidth="1"/>
    <col min="20" max="23" width="10.7109375" style="252" customWidth="1"/>
    <col min="24" max="24" width="1.7109375" style="252" customWidth="1"/>
    <col min="25" max="33" width="10.7109375" style="252" customWidth="1"/>
    <col min="34" max="86" width="8.7109375" style="252" customWidth="1"/>
    <col min="87" max="132" width="3.28515625" style="252" customWidth="1"/>
    <col min="133" max="16384" width="8.85546875" style="252"/>
  </cols>
  <sheetData>
    <row r="1" spans="1:33" ht="9" customHeight="1">
      <c r="A1" s="828"/>
      <c r="B1" s="828"/>
      <c r="C1" s="829"/>
      <c r="D1" s="828"/>
      <c r="E1" s="828"/>
      <c r="F1" s="828"/>
      <c r="G1" s="828"/>
      <c r="H1" s="828"/>
      <c r="I1" s="828"/>
      <c r="J1" s="828"/>
      <c r="K1" s="828"/>
      <c r="L1" s="828"/>
      <c r="M1" s="828"/>
      <c r="N1" s="828"/>
      <c r="O1" s="828"/>
      <c r="P1" s="828"/>
      <c r="Q1" s="828"/>
      <c r="R1" s="828"/>
      <c r="S1" s="828"/>
      <c r="T1" s="828"/>
      <c r="U1" s="828"/>
      <c r="V1" s="828"/>
      <c r="W1" s="828"/>
    </row>
    <row r="2" spans="1:33" ht="15.75">
      <c r="A2" s="828"/>
      <c r="B2" s="830" t="s">
        <v>930</v>
      </c>
      <c r="C2" s="831"/>
      <c r="D2" s="832"/>
      <c r="E2" s="828"/>
      <c r="F2" s="828"/>
      <c r="G2" s="828"/>
      <c r="H2" s="832"/>
      <c r="I2" s="828"/>
      <c r="J2" s="828"/>
      <c r="K2" s="828"/>
      <c r="L2" s="832"/>
      <c r="M2" s="828"/>
      <c r="N2" s="828"/>
      <c r="O2" s="828"/>
      <c r="P2" s="832"/>
      <c r="Q2" s="828"/>
      <c r="R2" s="828"/>
      <c r="S2" s="828"/>
      <c r="T2" s="828"/>
      <c r="U2" s="828"/>
      <c r="V2" s="832"/>
      <c r="W2" s="828"/>
      <c r="X2" s="252" t="s">
        <v>1083</v>
      </c>
      <c r="Z2" s="435"/>
      <c r="AD2" s="435"/>
    </row>
    <row r="3" spans="1:33" s="435" customFormat="1" ht="7.9" customHeight="1">
      <c r="A3" s="832"/>
      <c r="B3" s="833"/>
      <c r="C3" s="834"/>
      <c r="D3" s="832"/>
      <c r="E3" s="832"/>
      <c r="F3" s="832"/>
      <c r="G3" s="832"/>
      <c r="H3" s="832"/>
      <c r="I3" s="832"/>
      <c r="J3" s="832"/>
      <c r="K3" s="832"/>
      <c r="L3" s="832"/>
      <c r="M3" s="832"/>
      <c r="N3" s="832"/>
      <c r="O3" s="832"/>
      <c r="P3" s="832"/>
      <c r="Q3" s="832"/>
      <c r="R3" s="832"/>
      <c r="S3" s="832"/>
      <c r="T3" s="832"/>
      <c r="U3" s="832"/>
      <c r="V3" s="832"/>
      <c r="W3" s="832"/>
    </row>
    <row r="4" spans="1:33" ht="16.5" thickBot="1">
      <c r="A4" s="828"/>
      <c r="B4" s="835" t="s">
        <v>478</v>
      </c>
      <c r="C4" s="836"/>
      <c r="D4" s="828"/>
      <c r="E4" s="836"/>
      <c r="F4" s="836"/>
      <c r="G4" s="837"/>
      <c r="H4" s="828"/>
      <c r="I4" s="836"/>
      <c r="J4" s="836"/>
      <c r="K4" s="837"/>
      <c r="L4" s="828"/>
      <c r="M4" s="836"/>
      <c r="N4" s="836"/>
      <c r="O4" s="837"/>
      <c r="P4" s="828"/>
      <c r="Q4" s="836"/>
      <c r="R4" s="836"/>
      <c r="S4" s="837"/>
      <c r="T4" s="836"/>
      <c r="U4" s="837"/>
      <c r="V4" s="828"/>
      <c r="W4" s="836"/>
      <c r="X4" s="436"/>
      <c r="Y4" s="437"/>
      <c r="AA4" s="436"/>
      <c r="AB4" s="436"/>
      <c r="AC4" s="437"/>
      <c r="AE4" s="436"/>
      <c r="AF4" s="436"/>
      <c r="AG4" s="437"/>
    </row>
    <row r="5" spans="1:33" ht="13.5" thickBot="1">
      <c r="A5" s="828"/>
      <c r="B5" s="1264"/>
      <c r="C5" s="1265"/>
      <c r="D5" s="1261">
        <v>41274</v>
      </c>
      <c r="E5" s="1262"/>
      <c r="F5" s="1262"/>
      <c r="G5" s="1263"/>
      <c r="H5" s="1261">
        <v>41639</v>
      </c>
      <c r="I5" s="1262"/>
      <c r="J5" s="1262"/>
      <c r="K5" s="1263"/>
      <c r="L5" s="1261">
        <v>42004</v>
      </c>
      <c r="M5" s="1262"/>
      <c r="N5" s="1262"/>
      <c r="O5" s="1263"/>
      <c r="P5" s="1261">
        <v>42369</v>
      </c>
      <c r="Q5" s="1262"/>
      <c r="R5" s="1262"/>
      <c r="S5" s="1263"/>
      <c r="T5" s="1261">
        <v>42735</v>
      </c>
      <c r="U5" s="1262"/>
      <c r="V5" s="1262"/>
      <c r="W5" s="1263"/>
    </row>
    <row r="6" spans="1:33" ht="76.150000000000006" customHeight="1" thickBot="1">
      <c r="A6" s="828"/>
      <c r="B6" s="838" t="s">
        <v>479</v>
      </c>
      <c r="C6" s="839" t="s">
        <v>38</v>
      </c>
      <c r="D6" s="840" t="s">
        <v>480</v>
      </c>
      <c r="E6" s="841" t="s">
        <v>481</v>
      </c>
      <c r="F6" s="841" t="s">
        <v>482</v>
      </c>
      <c r="G6" s="842" t="s">
        <v>483</v>
      </c>
      <c r="H6" s="840" t="s">
        <v>480</v>
      </c>
      <c r="I6" s="841" t="s">
        <v>481</v>
      </c>
      <c r="J6" s="841" t="s">
        <v>482</v>
      </c>
      <c r="K6" s="842" t="s">
        <v>483</v>
      </c>
      <c r="L6" s="840" t="s">
        <v>480</v>
      </c>
      <c r="M6" s="841" t="s">
        <v>481</v>
      </c>
      <c r="N6" s="841" t="s">
        <v>482</v>
      </c>
      <c r="O6" s="842" t="s">
        <v>483</v>
      </c>
      <c r="P6" s="840" t="s">
        <v>480</v>
      </c>
      <c r="Q6" s="841" t="s">
        <v>481</v>
      </c>
      <c r="R6" s="841" t="s">
        <v>482</v>
      </c>
      <c r="S6" s="842" t="s">
        <v>483</v>
      </c>
      <c r="T6" s="840" t="s">
        <v>480</v>
      </c>
      <c r="U6" s="841" t="s">
        <v>481</v>
      </c>
      <c r="V6" s="841" t="s">
        <v>482</v>
      </c>
      <c r="W6" s="842" t="s">
        <v>483</v>
      </c>
    </row>
    <row r="7" spans="1:33" ht="13.5" thickBot="1">
      <c r="A7" s="828"/>
      <c r="B7" s="843" t="s">
        <v>1058</v>
      </c>
      <c r="C7" s="844"/>
      <c r="D7" s="845"/>
      <c r="E7" s="846"/>
      <c r="F7" s="846"/>
      <c r="G7" s="847">
        <f>G8+G102+G132+C165</f>
        <v>0</v>
      </c>
      <c r="H7" s="845"/>
      <c r="I7" s="846"/>
      <c r="J7" s="846"/>
      <c r="K7" s="847">
        <f>K8+K102+K132+D165</f>
        <v>0</v>
      </c>
      <c r="L7" s="845"/>
      <c r="M7" s="846"/>
      <c r="N7" s="846"/>
      <c r="O7" s="847">
        <f>O8+O102+O132+E165</f>
        <v>0</v>
      </c>
      <c r="P7" s="845"/>
      <c r="Q7" s="846"/>
      <c r="R7" s="846"/>
      <c r="S7" s="848">
        <f>S8+S102+S132+F165</f>
        <v>0</v>
      </c>
      <c r="T7" s="845"/>
      <c r="U7" s="846"/>
      <c r="V7" s="846"/>
      <c r="W7" s="848">
        <f>W8+W102+W132+G165</f>
        <v>0</v>
      </c>
    </row>
    <row r="8" spans="1:33" s="828" customFormat="1">
      <c r="B8" s="849" t="s">
        <v>484</v>
      </c>
      <c r="C8" s="850"/>
      <c r="D8" s="851"/>
      <c r="E8" s="852"/>
      <c r="F8" s="852"/>
      <c r="G8" s="853">
        <f>G9+G30+G51+G72+G73+G88</f>
        <v>0</v>
      </c>
      <c r="H8" s="851"/>
      <c r="I8" s="852"/>
      <c r="J8" s="852"/>
      <c r="K8" s="853">
        <f>K9+K30+K51+K72+K73+K88</f>
        <v>0</v>
      </c>
      <c r="L8" s="851"/>
      <c r="M8" s="852"/>
      <c r="N8" s="852"/>
      <c r="O8" s="853">
        <f>O9+O30+O51+O72+O73+O88</f>
        <v>0</v>
      </c>
      <c r="P8" s="851"/>
      <c r="Q8" s="852"/>
      <c r="R8" s="852"/>
      <c r="S8" s="853">
        <f>S9+S30+S51+S72+S73+S88</f>
        <v>0</v>
      </c>
      <c r="T8" s="851"/>
      <c r="U8" s="852"/>
      <c r="V8" s="852"/>
      <c r="W8" s="853">
        <f>W9+W30+W51+W72+W73+W88</f>
        <v>0</v>
      </c>
    </row>
    <row r="9" spans="1:33" s="828" customFormat="1">
      <c r="B9" s="854" t="s">
        <v>485</v>
      </c>
      <c r="C9" s="855"/>
      <c r="D9" s="856"/>
      <c r="E9" s="857"/>
      <c r="F9" s="857"/>
      <c r="G9" s="858">
        <f>G10+G23</f>
        <v>0</v>
      </c>
      <c r="H9" s="856"/>
      <c r="I9" s="857"/>
      <c r="J9" s="857"/>
      <c r="K9" s="858">
        <f>K10+K23</f>
        <v>0</v>
      </c>
      <c r="L9" s="856"/>
      <c r="M9" s="857"/>
      <c r="N9" s="857"/>
      <c r="O9" s="858">
        <f>O10+O23</f>
        <v>0</v>
      </c>
      <c r="P9" s="856"/>
      <c r="Q9" s="857"/>
      <c r="R9" s="857"/>
      <c r="S9" s="858">
        <f>S10+S23</f>
        <v>0</v>
      </c>
      <c r="T9" s="856"/>
      <c r="U9" s="857"/>
      <c r="V9" s="857"/>
      <c r="W9" s="858">
        <f>W10+W23</f>
        <v>0</v>
      </c>
    </row>
    <row r="10" spans="1:33" s="828" customFormat="1">
      <c r="B10" s="859" t="s">
        <v>486</v>
      </c>
      <c r="C10" s="855"/>
      <c r="D10" s="856"/>
      <c r="E10" s="857"/>
      <c r="F10" s="857"/>
      <c r="G10" s="858">
        <f>SUM(G11:G22)</f>
        <v>0</v>
      </c>
      <c r="H10" s="856"/>
      <c r="I10" s="857"/>
      <c r="J10" s="857"/>
      <c r="K10" s="858">
        <f>SUM(K11:K22)</f>
        <v>0</v>
      </c>
      <c r="L10" s="856"/>
      <c r="M10" s="857"/>
      <c r="N10" s="857"/>
      <c r="O10" s="858">
        <f>SUM(O11:O22)</f>
        <v>0</v>
      </c>
      <c r="P10" s="856"/>
      <c r="Q10" s="857"/>
      <c r="R10" s="857"/>
      <c r="S10" s="858">
        <f>SUM(S11:S22)</f>
        <v>0</v>
      </c>
      <c r="T10" s="856"/>
      <c r="U10" s="857"/>
      <c r="V10" s="857"/>
      <c r="W10" s="858">
        <f>SUM(W11:W22)</f>
        <v>0</v>
      </c>
    </row>
    <row r="11" spans="1:33">
      <c r="B11" s="860" t="s">
        <v>487</v>
      </c>
      <c r="C11" s="861" t="s">
        <v>488</v>
      </c>
      <c r="D11" s="151"/>
      <c r="E11" s="144"/>
      <c r="F11" s="144"/>
      <c r="G11" s="906">
        <f t="shared" ref="G11:G22" si="0">D11*(E11+F11)</f>
        <v>0</v>
      </c>
      <c r="H11" s="151"/>
      <c r="I11" s="144"/>
      <c r="J11" s="144"/>
      <c r="K11" s="906">
        <f t="shared" ref="K11:K22" si="1">H11*(I11+J11)</f>
        <v>0</v>
      </c>
      <c r="L11" s="151"/>
      <c r="M11" s="144"/>
      <c r="N11" s="144"/>
      <c r="O11" s="906">
        <f t="shared" ref="O11:O22" si="2">L11*(M11+N11)</f>
        <v>0</v>
      </c>
      <c r="P11" s="151"/>
      <c r="Q11" s="144"/>
      <c r="R11" s="144"/>
      <c r="S11" s="906">
        <f t="shared" ref="S11:S22" si="3">P11*(Q11+R11)</f>
        <v>0</v>
      </c>
      <c r="T11" s="151"/>
      <c r="U11" s="144"/>
      <c r="V11" s="144"/>
      <c r="W11" s="906">
        <f t="shared" ref="W11:W22" si="4">T11*(U11+V11)</f>
        <v>0</v>
      </c>
    </row>
    <row r="12" spans="1:33">
      <c r="B12" s="860" t="s">
        <v>489</v>
      </c>
      <c r="C12" s="861" t="s">
        <v>488</v>
      </c>
      <c r="D12" s="151"/>
      <c r="E12" s="144"/>
      <c r="F12" s="144"/>
      <c r="G12" s="906">
        <f t="shared" si="0"/>
        <v>0</v>
      </c>
      <c r="H12" s="151"/>
      <c r="I12" s="144"/>
      <c r="J12" s="144"/>
      <c r="K12" s="906">
        <f t="shared" si="1"/>
        <v>0</v>
      </c>
      <c r="L12" s="151"/>
      <c r="M12" s="144"/>
      <c r="N12" s="144"/>
      <c r="O12" s="906">
        <f t="shared" si="2"/>
        <v>0</v>
      </c>
      <c r="P12" s="151"/>
      <c r="Q12" s="144"/>
      <c r="R12" s="144"/>
      <c r="S12" s="906">
        <f t="shared" si="3"/>
        <v>0</v>
      </c>
      <c r="T12" s="151"/>
      <c r="U12" s="144"/>
      <c r="V12" s="144"/>
      <c r="W12" s="906">
        <f t="shared" si="4"/>
        <v>0</v>
      </c>
    </row>
    <row r="13" spans="1:33">
      <c r="B13" s="860" t="s">
        <v>490</v>
      </c>
      <c r="C13" s="861" t="s">
        <v>488</v>
      </c>
      <c r="D13" s="151"/>
      <c r="E13" s="144"/>
      <c r="F13" s="144"/>
      <c r="G13" s="906">
        <f t="shared" si="0"/>
        <v>0</v>
      </c>
      <c r="H13" s="151"/>
      <c r="I13" s="144"/>
      <c r="J13" s="144"/>
      <c r="K13" s="906">
        <f t="shared" si="1"/>
        <v>0</v>
      </c>
      <c r="L13" s="151"/>
      <c r="M13" s="144"/>
      <c r="N13" s="144"/>
      <c r="O13" s="906">
        <f t="shared" si="2"/>
        <v>0</v>
      </c>
      <c r="P13" s="151"/>
      <c r="Q13" s="144"/>
      <c r="R13" s="144"/>
      <c r="S13" s="906">
        <f t="shared" si="3"/>
        <v>0</v>
      </c>
      <c r="T13" s="151"/>
      <c r="U13" s="144"/>
      <c r="V13" s="144"/>
      <c r="W13" s="906">
        <f t="shared" si="4"/>
        <v>0</v>
      </c>
    </row>
    <row r="14" spans="1:33">
      <c r="B14" s="860" t="s">
        <v>491</v>
      </c>
      <c r="C14" s="861" t="s">
        <v>488</v>
      </c>
      <c r="D14" s="151"/>
      <c r="E14" s="144"/>
      <c r="F14" s="144"/>
      <c r="G14" s="906">
        <f t="shared" si="0"/>
        <v>0</v>
      </c>
      <c r="H14" s="151"/>
      <c r="I14" s="144"/>
      <c r="J14" s="144"/>
      <c r="K14" s="906">
        <f t="shared" si="1"/>
        <v>0</v>
      </c>
      <c r="L14" s="151"/>
      <c r="M14" s="144"/>
      <c r="N14" s="144"/>
      <c r="O14" s="906">
        <f t="shared" si="2"/>
        <v>0</v>
      </c>
      <c r="P14" s="151"/>
      <c r="Q14" s="144"/>
      <c r="R14" s="144"/>
      <c r="S14" s="906">
        <f t="shared" si="3"/>
        <v>0</v>
      </c>
      <c r="T14" s="151"/>
      <c r="U14" s="144"/>
      <c r="V14" s="144"/>
      <c r="W14" s="906">
        <f t="shared" si="4"/>
        <v>0</v>
      </c>
    </row>
    <row r="15" spans="1:33">
      <c r="B15" s="860" t="s">
        <v>492</v>
      </c>
      <c r="C15" s="861" t="s">
        <v>488</v>
      </c>
      <c r="D15" s="151"/>
      <c r="E15" s="144"/>
      <c r="F15" s="144"/>
      <c r="G15" s="906">
        <f t="shared" si="0"/>
        <v>0</v>
      </c>
      <c r="H15" s="151"/>
      <c r="I15" s="144"/>
      <c r="J15" s="144"/>
      <c r="K15" s="906">
        <f t="shared" si="1"/>
        <v>0</v>
      </c>
      <c r="L15" s="151"/>
      <c r="M15" s="144"/>
      <c r="N15" s="144"/>
      <c r="O15" s="906">
        <f t="shared" si="2"/>
        <v>0</v>
      </c>
      <c r="P15" s="151"/>
      <c r="Q15" s="144"/>
      <c r="R15" s="144"/>
      <c r="S15" s="906">
        <f t="shared" si="3"/>
        <v>0</v>
      </c>
      <c r="T15" s="151"/>
      <c r="U15" s="144"/>
      <c r="V15" s="144"/>
      <c r="W15" s="906">
        <f t="shared" si="4"/>
        <v>0</v>
      </c>
    </row>
    <row r="16" spans="1:33">
      <c r="B16" s="860" t="s">
        <v>493</v>
      </c>
      <c r="C16" s="861" t="s">
        <v>488</v>
      </c>
      <c r="D16" s="151"/>
      <c r="E16" s="144"/>
      <c r="F16" s="144"/>
      <c r="G16" s="906">
        <f t="shared" si="0"/>
        <v>0</v>
      </c>
      <c r="H16" s="151"/>
      <c r="I16" s="144"/>
      <c r="J16" s="144"/>
      <c r="K16" s="906">
        <f t="shared" si="1"/>
        <v>0</v>
      </c>
      <c r="L16" s="151"/>
      <c r="M16" s="144"/>
      <c r="N16" s="144"/>
      <c r="O16" s="906">
        <f t="shared" si="2"/>
        <v>0</v>
      </c>
      <c r="P16" s="151"/>
      <c r="Q16" s="144"/>
      <c r="R16" s="144"/>
      <c r="S16" s="906">
        <f t="shared" si="3"/>
        <v>0</v>
      </c>
      <c r="T16" s="151"/>
      <c r="U16" s="144"/>
      <c r="V16" s="144"/>
      <c r="W16" s="906">
        <f t="shared" si="4"/>
        <v>0</v>
      </c>
    </row>
    <row r="17" spans="2:23">
      <c r="B17" s="860" t="s">
        <v>494</v>
      </c>
      <c r="C17" s="861" t="s">
        <v>488</v>
      </c>
      <c r="D17" s="151"/>
      <c r="E17" s="144"/>
      <c r="F17" s="144"/>
      <c r="G17" s="906">
        <f t="shared" si="0"/>
        <v>0</v>
      </c>
      <c r="H17" s="151"/>
      <c r="I17" s="144"/>
      <c r="J17" s="144"/>
      <c r="K17" s="906">
        <f t="shared" si="1"/>
        <v>0</v>
      </c>
      <c r="L17" s="151"/>
      <c r="M17" s="144"/>
      <c r="N17" s="144"/>
      <c r="O17" s="906">
        <f t="shared" si="2"/>
        <v>0</v>
      </c>
      <c r="P17" s="151"/>
      <c r="Q17" s="144"/>
      <c r="R17" s="144"/>
      <c r="S17" s="906">
        <f t="shared" si="3"/>
        <v>0</v>
      </c>
      <c r="T17" s="151"/>
      <c r="U17" s="144"/>
      <c r="V17" s="144"/>
      <c r="W17" s="906">
        <f t="shared" si="4"/>
        <v>0</v>
      </c>
    </row>
    <row r="18" spans="2:23">
      <c r="B18" s="860" t="s">
        <v>495</v>
      </c>
      <c r="C18" s="861" t="s">
        <v>488</v>
      </c>
      <c r="D18" s="151"/>
      <c r="E18" s="144"/>
      <c r="F18" s="144"/>
      <c r="G18" s="906">
        <f t="shared" si="0"/>
        <v>0</v>
      </c>
      <c r="H18" s="151"/>
      <c r="I18" s="144"/>
      <c r="J18" s="144"/>
      <c r="K18" s="906">
        <f t="shared" si="1"/>
        <v>0</v>
      </c>
      <c r="L18" s="151"/>
      <c r="M18" s="144"/>
      <c r="N18" s="144"/>
      <c r="O18" s="906">
        <f t="shared" si="2"/>
        <v>0</v>
      </c>
      <c r="P18" s="151"/>
      <c r="Q18" s="144"/>
      <c r="R18" s="144"/>
      <c r="S18" s="906">
        <f t="shared" si="3"/>
        <v>0</v>
      </c>
      <c r="T18" s="151"/>
      <c r="U18" s="144"/>
      <c r="V18" s="144"/>
      <c r="W18" s="906">
        <f t="shared" si="4"/>
        <v>0</v>
      </c>
    </row>
    <row r="19" spans="2:23">
      <c r="B19" s="860" t="s">
        <v>496</v>
      </c>
      <c r="C19" s="861" t="s">
        <v>488</v>
      </c>
      <c r="D19" s="151"/>
      <c r="E19" s="144"/>
      <c r="F19" s="144"/>
      <c r="G19" s="906">
        <f t="shared" si="0"/>
        <v>0</v>
      </c>
      <c r="H19" s="151"/>
      <c r="I19" s="144"/>
      <c r="J19" s="144"/>
      <c r="K19" s="906">
        <f t="shared" si="1"/>
        <v>0</v>
      </c>
      <c r="L19" s="151"/>
      <c r="M19" s="144"/>
      <c r="N19" s="144"/>
      <c r="O19" s="906">
        <f t="shared" si="2"/>
        <v>0</v>
      </c>
      <c r="P19" s="151"/>
      <c r="Q19" s="144"/>
      <c r="R19" s="144"/>
      <c r="S19" s="906">
        <f t="shared" si="3"/>
        <v>0</v>
      </c>
      <c r="T19" s="151"/>
      <c r="U19" s="144"/>
      <c r="V19" s="144"/>
      <c r="W19" s="906">
        <f t="shared" si="4"/>
        <v>0</v>
      </c>
    </row>
    <row r="20" spans="2:23">
      <c r="B20" s="860" t="s">
        <v>497</v>
      </c>
      <c r="C20" s="861" t="s">
        <v>488</v>
      </c>
      <c r="D20" s="151"/>
      <c r="E20" s="144"/>
      <c r="F20" s="144"/>
      <c r="G20" s="906">
        <f t="shared" si="0"/>
        <v>0</v>
      </c>
      <c r="H20" s="151"/>
      <c r="I20" s="144"/>
      <c r="J20" s="144"/>
      <c r="K20" s="906">
        <f t="shared" si="1"/>
        <v>0</v>
      </c>
      <c r="L20" s="151"/>
      <c r="M20" s="144"/>
      <c r="N20" s="144"/>
      <c r="O20" s="906">
        <f t="shared" si="2"/>
        <v>0</v>
      </c>
      <c r="P20" s="151"/>
      <c r="Q20" s="144"/>
      <c r="R20" s="144"/>
      <c r="S20" s="906">
        <f t="shared" si="3"/>
        <v>0</v>
      </c>
      <c r="T20" s="151"/>
      <c r="U20" s="144"/>
      <c r="V20" s="144"/>
      <c r="W20" s="906">
        <f t="shared" si="4"/>
        <v>0</v>
      </c>
    </row>
    <row r="21" spans="2:23">
      <c r="B21" s="860" t="s">
        <v>498</v>
      </c>
      <c r="C21" s="861" t="s">
        <v>488</v>
      </c>
      <c r="D21" s="151"/>
      <c r="E21" s="144"/>
      <c r="F21" s="144"/>
      <c r="G21" s="906">
        <f t="shared" si="0"/>
        <v>0</v>
      </c>
      <c r="H21" s="151"/>
      <c r="I21" s="144"/>
      <c r="J21" s="144"/>
      <c r="K21" s="906">
        <f t="shared" si="1"/>
        <v>0</v>
      </c>
      <c r="L21" s="151"/>
      <c r="M21" s="144"/>
      <c r="N21" s="144"/>
      <c r="O21" s="906">
        <f t="shared" si="2"/>
        <v>0</v>
      </c>
      <c r="P21" s="151"/>
      <c r="Q21" s="144"/>
      <c r="R21" s="144"/>
      <c r="S21" s="906">
        <f t="shared" si="3"/>
        <v>0</v>
      </c>
      <c r="T21" s="151"/>
      <c r="U21" s="144"/>
      <c r="V21" s="144"/>
      <c r="W21" s="906">
        <f t="shared" si="4"/>
        <v>0</v>
      </c>
    </row>
    <row r="22" spans="2:23">
      <c r="B22" s="860" t="s">
        <v>499</v>
      </c>
      <c r="C22" s="861" t="s">
        <v>488</v>
      </c>
      <c r="D22" s="151"/>
      <c r="E22" s="144"/>
      <c r="F22" s="144"/>
      <c r="G22" s="906">
        <f t="shared" si="0"/>
        <v>0</v>
      </c>
      <c r="H22" s="151"/>
      <c r="I22" s="144"/>
      <c r="J22" s="144"/>
      <c r="K22" s="906">
        <f t="shared" si="1"/>
        <v>0</v>
      </c>
      <c r="L22" s="151"/>
      <c r="M22" s="144"/>
      <c r="N22" s="144"/>
      <c r="O22" s="906">
        <f t="shared" si="2"/>
        <v>0</v>
      </c>
      <c r="P22" s="151"/>
      <c r="Q22" s="144"/>
      <c r="R22" s="144"/>
      <c r="S22" s="906">
        <f t="shared" si="3"/>
        <v>0</v>
      </c>
      <c r="T22" s="151"/>
      <c r="U22" s="144"/>
      <c r="V22" s="144"/>
      <c r="W22" s="906">
        <f t="shared" si="4"/>
        <v>0</v>
      </c>
    </row>
    <row r="23" spans="2:23" s="828" customFormat="1">
      <c r="B23" s="859" t="s">
        <v>500</v>
      </c>
      <c r="C23" s="855"/>
      <c r="D23" s="856"/>
      <c r="E23" s="857"/>
      <c r="F23" s="857"/>
      <c r="G23" s="858">
        <f>SUM(G24:G29)</f>
        <v>0</v>
      </c>
      <c r="H23" s="856"/>
      <c r="I23" s="857"/>
      <c r="J23" s="857"/>
      <c r="K23" s="858">
        <f>SUM(K24:K29)</f>
        <v>0</v>
      </c>
      <c r="L23" s="856"/>
      <c r="M23" s="857"/>
      <c r="N23" s="857"/>
      <c r="O23" s="858">
        <f>SUM(O24:O29)</f>
        <v>0</v>
      </c>
      <c r="P23" s="856"/>
      <c r="Q23" s="857"/>
      <c r="R23" s="857"/>
      <c r="S23" s="858">
        <f>SUM(S24:S29)</f>
        <v>0</v>
      </c>
      <c r="T23" s="856"/>
      <c r="U23" s="857"/>
      <c r="V23" s="857"/>
      <c r="W23" s="858">
        <f>SUM(W24:W29)</f>
        <v>0</v>
      </c>
    </row>
    <row r="24" spans="2:23">
      <c r="B24" s="860" t="s">
        <v>501</v>
      </c>
      <c r="C24" s="861" t="s">
        <v>488</v>
      </c>
      <c r="D24" s="151"/>
      <c r="E24" s="144"/>
      <c r="F24" s="144"/>
      <c r="G24" s="906">
        <f t="shared" ref="G24:G29" si="5">D24*(E24+F24)</f>
        <v>0</v>
      </c>
      <c r="H24" s="151"/>
      <c r="I24" s="144"/>
      <c r="J24" s="144"/>
      <c r="K24" s="906">
        <f t="shared" ref="K24:K29" si="6">H24*(I24+J24)</f>
        <v>0</v>
      </c>
      <c r="L24" s="151"/>
      <c r="M24" s="144"/>
      <c r="N24" s="144"/>
      <c r="O24" s="906">
        <f t="shared" ref="O24:O29" si="7">L24*(M24+N24)</f>
        <v>0</v>
      </c>
      <c r="P24" s="151"/>
      <c r="Q24" s="144"/>
      <c r="R24" s="144"/>
      <c r="S24" s="906">
        <f t="shared" ref="S24:S29" si="8">P24*(Q24+R24)</f>
        <v>0</v>
      </c>
      <c r="T24" s="151"/>
      <c r="U24" s="144"/>
      <c r="V24" s="144"/>
      <c r="W24" s="906">
        <f t="shared" ref="W24:W29" si="9">T24*(U24+V24)</f>
        <v>0</v>
      </c>
    </row>
    <row r="25" spans="2:23">
      <c r="B25" s="860" t="s">
        <v>502</v>
      </c>
      <c r="C25" s="861" t="s">
        <v>488</v>
      </c>
      <c r="D25" s="151"/>
      <c r="E25" s="144"/>
      <c r="F25" s="144"/>
      <c r="G25" s="906">
        <f t="shared" si="5"/>
        <v>0</v>
      </c>
      <c r="H25" s="151"/>
      <c r="I25" s="144"/>
      <c r="J25" s="144"/>
      <c r="K25" s="906">
        <f t="shared" si="6"/>
        <v>0</v>
      </c>
      <c r="L25" s="151"/>
      <c r="M25" s="144"/>
      <c r="N25" s="144"/>
      <c r="O25" s="906">
        <f t="shared" si="7"/>
        <v>0</v>
      </c>
      <c r="P25" s="151"/>
      <c r="Q25" s="144"/>
      <c r="R25" s="144"/>
      <c r="S25" s="906">
        <f t="shared" si="8"/>
        <v>0</v>
      </c>
      <c r="T25" s="151"/>
      <c r="U25" s="144"/>
      <c r="V25" s="144"/>
      <c r="W25" s="906">
        <f t="shared" si="9"/>
        <v>0</v>
      </c>
    </row>
    <row r="26" spans="2:23">
      <c r="B26" s="860" t="s">
        <v>503</v>
      </c>
      <c r="C26" s="861" t="s">
        <v>488</v>
      </c>
      <c r="D26" s="151"/>
      <c r="E26" s="144"/>
      <c r="F26" s="144"/>
      <c r="G26" s="906">
        <f t="shared" si="5"/>
        <v>0</v>
      </c>
      <c r="H26" s="151"/>
      <c r="I26" s="144"/>
      <c r="J26" s="144"/>
      <c r="K26" s="906">
        <f t="shared" si="6"/>
        <v>0</v>
      </c>
      <c r="L26" s="151"/>
      <c r="M26" s="144"/>
      <c r="N26" s="144"/>
      <c r="O26" s="906">
        <f t="shared" si="7"/>
        <v>0</v>
      </c>
      <c r="P26" s="151"/>
      <c r="Q26" s="144"/>
      <c r="R26" s="144"/>
      <c r="S26" s="906">
        <f t="shared" si="8"/>
        <v>0</v>
      </c>
      <c r="T26" s="151"/>
      <c r="U26" s="144"/>
      <c r="V26" s="144"/>
      <c r="W26" s="906">
        <f t="shared" si="9"/>
        <v>0</v>
      </c>
    </row>
    <row r="27" spans="2:23">
      <c r="B27" s="860" t="s">
        <v>504</v>
      </c>
      <c r="C27" s="861" t="s">
        <v>488</v>
      </c>
      <c r="D27" s="151"/>
      <c r="E27" s="144"/>
      <c r="F27" s="144"/>
      <c r="G27" s="906">
        <f t="shared" si="5"/>
        <v>0</v>
      </c>
      <c r="H27" s="151"/>
      <c r="I27" s="144"/>
      <c r="J27" s="144"/>
      <c r="K27" s="906">
        <f t="shared" si="6"/>
        <v>0</v>
      </c>
      <c r="L27" s="151"/>
      <c r="M27" s="144"/>
      <c r="N27" s="144"/>
      <c r="O27" s="906">
        <f t="shared" si="7"/>
        <v>0</v>
      </c>
      <c r="P27" s="151"/>
      <c r="Q27" s="144"/>
      <c r="R27" s="144"/>
      <c r="S27" s="906">
        <f t="shared" si="8"/>
        <v>0</v>
      </c>
      <c r="T27" s="151"/>
      <c r="U27" s="144"/>
      <c r="V27" s="144"/>
      <c r="W27" s="906">
        <f t="shared" si="9"/>
        <v>0</v>
      </c>
    </row>
    <row r="28" spans="2:23">
      <c r="B28" s="860" t="s">
        <v>505</v>
      </c>
      <c r="C28" s="861" t="s">
        <v>488</v>
      </c>
      <c r="D28" s="151"/>
      <c r="E28" s="144"/>
      <c r="F28" s="144"/>
      <c r="G28" s="906">
        <f t="shared" si="5"/>
        <v>0</v>
      </c>
      <c r="H28" s="151"/>
      <c r="I28" s="144"/>
      <c r="J28" s="144"/>
      <c r="K28" s="906">
        <f t="shared" si="6"/>
        <v>0</v>
      </c>
      <c r="L28" s="151"/>
      <c r="M28" s="144"/>
      <c r="N28" s="144"/>
      <c r="O28" s="906">
        <f t="shared" si="7"/>
        <v>0</v>
      </c>
      <c r="P28" s="151"/>
      <c r="Q28" s="144"/>
      <c r="R28" s="144"/>
      <c r="S28" s="906">
        <f t="shared" si="8"/>
        <v>0</v>
      </c>
      <c r="T28" s="151"/>
      <c r="U28" s="144"/>
      <c r="V28" s="144"/>
      <c r="W28" s="906">
        <f t="shared" si="9"/>
        <v>0</v>
      </c>
    </row>
    <row r="29" spans="2:23">
      <c r="B29" s="860" t="s">
        <v>506</v>
      </c>
      <c r="C29" s="861" t="s">
        <v>488</v>
      </c>
      <c r="D29" s="151"/>
      <c r="E29" s="144"/>
      <c r="F29" s="144"/>
      <c r="G29" s="906">
        <f t="shared" si="5"/>
        <v>0</v>
      </c>
      <c r="H29" s="151"/>
      <c r="I29" s="144"/>
      <c r="J29" s="144"/>
      <c r="K29" s="906">
        <f t="shared" si="6"/>
        <v>0</v>
      </c>
      <c r="L29" s="151"/>
      <c r="M29" s="144"/>
      <c r="N29" s="144"/>
      <c r="O29" s="906">
        <f t="shared" si="7"/>
        <v>0</v>
      </c>
      <c r="P29" s="151"/>
      <c r="Q29" s="144"/>
      <c r="R29" s="144"/>
      <c r="S29" s="906">
        <f t="shared" si="8"/>
        <v>0</v>
      </c>
      <c r="T29" s="151"/>
      <c r="U29" s="144"/>
      <c r="V29" s="144"/>
      <c r="W29" s="906">
        <f t="shared" si="9"/>
        <v>0</v>
      </c>
    </row>
    <row r="30" spans="2:23" s="828" customFormat="1">
      <c r="B30" s="854" t="s">
        <v>507</v>
      </c>
      <c r="C30" s="855"/>
      <c r="D30" s="856"/>
      <c r="E30" s="857"/>
      <c r="F30" s="857"/>
      <c r="G30" s="858">
        <f>G31+G44</f>
        <v>0</v>
      </c>
      <c r="H30" s="856"/>
      <c r="I30" s="857"/>
      <c r="J30" s="857"/>
      <c r="K30" s="858">
        <f>K31+K44</f>
        <v>0</v>
      </c>
      <c r="L30" s="856"/>
      <c r="M30" s="857"/>
      <c r="N30" s="857"/>
      <c r="O30" s="858">
        <f>O31+O44</f>
        <v>0</v>
      </c>
      <c r="P30" s="856"/>
      <c r="Q30" s="857"/>
      <c r="R30" s="857"/>
      <c r="S30" s="858">
        <f>S31+S44</f>
        <v>0</v>
      </c>
      <c r="T30" s="856"/>
      <c r="U30" s="857"/>
      <c r="V30" s="857"/>
      <c r="W30" s="858">
        <f>W31+W44</f>
        <v>0</v>
      </c>
    </row>
    <row r="31" spans="2:23" s="828" customFormat="1">
      <c r="B31" s="859" t="s">
        <v>508</v>
      </c>
      <c r="C31" s="855"/>
      <c r="D31" s="856"/>
      <c r="E31" s="857"/>
      <c r="F31" s="857"/>
      <c r="G31" s="858">
        <f>SUM(G32:G43)</f>
        <v>0</v>
      </c>
      <c r="H31" s="856"/>
      <c r="I31" s="857"/>
      <c r="J31" s="857"/>
      <c r="K31" s="858">
        <f>SUM(K32:K43)</f>
        <v>0</v>
      </c>
      <c r="L31" s="856"/>
      <c r="M31" s="857"/>
      <c r="N31" s="857"/>
      <c r="O31" s="858">
        <f>SUM(O32:O43)</f>
        <v>0</v>
      </c>
      <c r="P31" s="856"/>
      <c r="Q31" s="857"/>
      <c r="R31" s="857"/>
      <c r="S31" s="858">
        <f>SUM(S32:S43)</f>
        <v>0</v>
      </c>
      <c r="T31" s="856"/>
      <c r="U31" s="857"/>
      <c r="V31" s="857"/>
      <c r="W31" s="858">
        <f>SUM(W32:W43)</f>
        <v>0</v>
      </c>
    </row>
    <row r="32" spans="2:23">
      <c r="B32" s="860" t="s">
        <v>487</v>
      </c>
      <c r="C32" s="861" t="s">
        <v>488</v>
      </c>
      <c r="D32" s="151"/>
      <c r="E32" s="144"/>
      <c r="F32" s="144"/>
      <c r="G32" s="906">
        <f t="shared" ref="G32:G43" si="10">D32*(E32+F32)</f>
        <v>0</v>
      </c>
      <c r="H32" s="151"/>
      <c r="I32" s="144"/>
      <c r="J32" s="144"/>
      <c r="K32" s="906">
        <f t="shared" ref="K32:K43" si="11">H32*(I32+J32)</f>
        <v>0</v>
      </c>
      <c r="L32" s="151"/>
      <c r="M32" s="144"/>
      <c r="N32" s="144"/>
      <c r="O32" s="906">
        <f t="shared" ref="O32:O43" si="12">L32*(M32+N32)</f>
        <v>0</v>
      </c>
      <c r="P32" s="151"/>
      <c r="Q32" s="144"/>
      <c r="R32" s="144"/>
      <c r="S32" s="906">
        <f t="shared" ref="S32:S43" si="13">P32*(Q32+R32)</f>
        <v>0</v>
      </c>
      <c r="T32" s="151"/>
      <c r="U32" s="144"/>
      <c r="V32" s="144"/>
      <c r="W32" s="906">
        <f t="shared" ref="W32:W43" si="14">T32*(U32+V32)</f>
        <v>0</v>
      </c>
    </row>
    <row r="33" spans="2:23">
      <c r="B33" s="860" t="s">
        <v>489</v>
      </c>
      <c r="C33" s="861" t="s">
        <v>488</v>
      </c>
      <c r="D33" s="151"/>
      <c r="E33" s="144"/>
      <c r="F33" s="144"/>
      <c r="G33" s="906">
        <f t="shared" si="10"/>
        <v>0</v>
      </c>
      <c r="H33" s="151"/>
      <c r="I33" s="144"/>
      <c r="J33" s="144"/>
      <c r="K33" s="906">
        <f t="shared" si="11"/>
        <v>0</v>
      </c>
      <c r="L33" s="151"/>
      <c r="M33" s="144"/>
      <c r="N33" s="144"/>
      <c r="O33" s="906">
        <f t="shared" si="12"/>
        <v>0</v>
      </c>
      <c r="P33" s="151"/>
      <c r="Q33" s="144"/>
      <c r="R33" s="144"/>
      <c r="S33" s="906">
        <f t="shared" si="13"/>
        <v>0</v>
      </c>
      <c r="T33" s="151"/>
      <c r="U33" s="144"/>
      <c r="V33" s="144"/>
      <c r="W33" s="906">
        <f t="shared" si="14"/>
        <v>0</v>
      </c>
    </row>
    <row r="34" spans="2:23">
      <c r="B34" s="860" t="s">
        <v>490</v>
      </c>
      <c r="C34" s="861" t="s">
        <v>488</v>
      </c>
      <c r="D34" s="151"/>
      <c r="E34" s="144"/>
      <c r="F34" s="144"/>
      <c r="G34" s="906">
        <f t="shared" si="10"/>
        <v>0</v>
      </c>
      <c r="H34" s="151"/>
      <c r="I34" s="144"/>
      <c r="J34" s="144"/>
      <c r="K34" s="906">
        <f t="shared" si="11"/>
        <v>0</v>
      </c>
      <c r="L34" s="151"/>
      <c r="M34" s="144"/>
      <c r="N34" s="144"/>
      <c r="O34" s="906">
        <f t="shared" si="12"/>
        <v>0</v>
      </c>
      <c r="P34" s="151"/>
      <c r="Q34" s="144"/>
      <c r="R34" s="144"/>
      <c r="S34" s="906">
        <f t="shared" si="13"/>
        <v>0</v>
      </c>
      <c r="T34" s="151"/>
      <c r="U34" s="144"/>
      <c r="V34" s="144"/>
      <c r="W34" s="906">
        <f t="shared" si="14"/>
        <v>0</v>
      </c>
    </row>
    <row r="35" spans="2:23">
      <c r="B35" s="860" t="s">
        <v>491</v>
      </c>
      <c r="C35" s="861" t="s">
        <v>488</v>
      </c>
      <c r="D35" s="151"/>
      <c r="E35" s="144"/>
      <c r="F35" s="144"/>
      <c r="G35" s="906">
        <f t="shared" si="10"/>
        <v>0</v>
      </c>
      <c r="H35" s="151"/>
      <c r="I35" s="144"/>
      <c r="J35" s="144"/>
      <c r="K35" s="906">
        <f t="shared" si="11"/>
        <v>0</v>
      </c>
      <c r="L35" s="151"/>
      <c r="M35" s="144"/>
      <c r="N35" s="144"/>
      <c r="O35" s="906">
        <f t="shared" si="12"/>
        <v>0</v>
      </c>
      <c r="P35" s="151"/>
      <c r="Q35" s="144"/>
      <c r="R35" s="144"/>
      <c r="S35" s="906">
        <f t="shared" si="13"/>
        <v>0</v>
      </c>
      <c r="T35" s="151"/>
      <c r="U35" s="144"/>
      <c r="V35" s="144"/>
      <c r="W35" s="906">
        <f t="shared" si="14"/>
        <v>0</v>
      </c>
    </row>
    <row r="36" spans="2:23">
      <c r="B36" s="860" t="s">
        <v>492</v>
      </c>
      <c r="C36" s="861" t="s">
        <v>488</v>
      </c>
      <c r="D36" s="151"/>
      <c r="E36" s="144"/>
      <c r="F36" s="144"/>
      <c r="G36" s="906">
        <f t="shared" si="10"/>
        <v>0</v>
      </c>
      <c r="H36" s="151"/>
      <c r="I36" s="144"/>
      <c r="J36" s="144"/>
      <c r="K36" s="906">
        <f t="shared" si="11"/>
        <v>0</v>
      </c>
      <c r="L36" s="151"/>
      <c r="M36" s="144"/>
      <c r="N36" s="144"/>
      <c r="O36" s="906">
        <f t="shared" si="12"/>
        <v>0</v>
      </c>
      <c r="P36" s="151"/>
      <c r="Q36" s="144"/>
      <c r="R36" s="144"/>
      <c r="S36" s="906">
        <f t="shared" si="13"/>
        <v>0</v>
      </c>
      <c r="T36" s="151"/>
      <c r="U36" s="144"/>
      <c r="V36" s="144"/>
      <c r="W36" s="906">
        <f t="shared" si="14"/>
        <v>0</v>
      </c>
    </row>
    <row r="37" spans="2:23">
      <c r="B37" s="860" t="s">
        <v>493</v>
      </c>
      <c r="C37" s="861" t="s">
        <v>488</v>
      </c>
      <c r="D37" s="151"/>
      <c r="E37" s="144"/>
      <c r="F37" s="144"/>
      <c r="G37" s="906">
        <f t="shared" si="10"/>
        <v>0</v>
      </c>
      <c r="H37" s="151"/>
      <c r="I37" s="144"/>
      <c r="J37" s="144"/>
      <c r="K37" s="906">
        <f t="shared" si="11"/>
        <v>0</v>
      </c>
      <c r="L37" s="151"/>
      <c r="M37" s="144"/>
      <c r="N37" s="144"/>
      <c r="O37" s="906">
        <f t="shared" si="12"/>
        <v>0</v>
      </c>
      <c r="P37" s="151"/>
      <c r="Q37" s="144"/>
      <c r="R37" s="144"/>
      <c r="S37" s="906">
        <f t="shared" si="13"/>
        <v>0</v>
      </c>
      <c r="T37" s="151"/>
      <c r="U37" s="144"/>
      <c r="V37" s="144"/>
      <c r="W37" s="906">
        <f t="shared" si="14"/>
        <v>0</v>
      </c>
    </row>
    <row r="38" spans="2:23">
      <c r="B38" s="860" t="s">
        <v>494</v>
      </c>
      <c r="C38" s="861" t="s">
        <v>488</v>
      </c>
      <c r="D38" s="151"/>
      <c r="E38" s="144"/>
      <c r="F38" s="144"/>
      <c r="G38" s="906">
        <f t="shared" si="10"/>
        <v>0</v>
      </c>
      <c r="H38" s="151"/>
      <c r="I38" s="144"/>
      <c r="J38" s="144"/>
      <c r="K38" s="906">
        <f t="shared" si="11"/>
        <v>0</v>
      </c>
      <c r="L38" s="151"/>
      <c r="M38" s="144"/>
      <c r="N38" s="144"/>
      <c r="O38" s="906">
        <f t="shared" si="12"/>
        <v>0</v>
      </c>
      <c r="P38" s="151"/>
      <c r="Q38" s="144"/>
      <c r="R38" s="144"/>
      <c r="S38" s="906">
        <f t="shared" si="13"/>
        <v>0</v>
      </c>
      <c r="T38" s="151"/>
      <c r="U38" s="144"/>
      <c r="V38" s="144"/>
      <c r="W38" s="906">
        <f t="shared" si="14"/>
        <v>0</v>
      </c>
    </row>
    <row r="39" spans="2:23">
      <c r="B39" s="860" t="s">
        <v>495</v>
      </c>
      <c r="C39" s="861" t="s">
        <v>488</v>
      </c>
      <c r="D39" s="151"/>
      <c r="E39" s="144"/>
      <c r="F39" s="144"/>
      <c r="G39" s="906">
        <f t="shared" si="10"/>
        <v>0</v>
      </c>
      <c r="H39" s="151"/>
      <c r="I39" s="144"/>
      <c r="J39" s="144"/>
      <c r="K39" s="906">
        <f t="shared" si="11"/>
        <v>0</v>
      </c>
      <c r="L39" s="151"/>
      <c r="M39" s="144"/>
      <c r="N39" s="144"/>
      <c r="O39" s="906">
        <f t="shared" si="12"/>
        <v>0</v>
      </c>
      <c r="P39" s="151"/>
      <c r="Q39" s="144"/>
      <c r="R39" s="144"/>
      <c r="S39" s="906">
        <f t="shared" si="13"/>
        <v>0</v>
      </c>
      <c r="T39" s="151"/>
      <c r="U39" s="144"/>
      <c r="V39" s="144"/>
      <c r="W39" s="906">
        <f t="shared" si="14"/>
        <v>0</v>
      </c>
    </row>
    <row r="40" spans="2:23">
      <c r="B40" s="860" t="s">
        <v>496</v>
      </c>
      <c r="C40" s="861" t="s">
        <v>488</v>
      </c>
      <c r="D40" s="151"/>
      <c r="E40" s="144"/>
      <c r="F40" s="144"/>
      <c r="G40" s="906">
        <f t="shared" si="10"/>
        <v>0</v>
      </c>
      <c r="H40" s="151"/>
      <c r="I40" s="144"/>
      <c r="J40" s="144"/>
      <c r="K40" s="906">
        <f t="shared" si="11"/>
        <v>0</v>
      </c>
      <c r="L40" s="151"/>
      <c r="M40" s="144"/>
      <c r="N40" s="144"/>
      <c r="O40" s="906">
        <f t="shared" si="12"/>
        <v>0</v>
      </c>
      <c r="P40" s="151"/>
      <c r="Q40" s="144"/>
      <c r="R40" s="144"/>
      <c r="S40" s="906">
        <f t="shared" si="13"/>
        <v>0</v>
      </c>
      <c r="T40" s="151"/>
      <c r="U40" s="144"/>
      <c r="V40" s="144"/>
      <c r="W40" s="906">
        <f t="shared" si="14"/>
        <v>0</v>
      </c>
    </row>
    <row r="41" spans="2:23">
      <c r="B41" s="860" t="s">
        <v>497</v>
      </c>
      <c r="C41" s="861" t="s">
        <v>488</v>
      </c>
      <c r="D41" s="151"/>
      <c r="E41" s="144"/>
      <c r="F41" s="144"/>
      <c r="G41" s="906">
        <f t="shared" si="10"/>
        <v>0</v>
      </c>
      <c r="H41" s="151"/>
      <c r="I41" s="144"/>
      <c r="J41" s="144"/>
      <c r="K41" s="906">
        <f t="shared" si="11"/>
        <v>0</v>
      </c>
      <c r="L41" s="151"/>
      <c r="M41" s="144"/>
      <c r="N41" s="144"/>
      <c r="O41" s="906">
        <f t="shared" si="12"/>
        <v>0</v>
      </c>
      <c r="P41" s="151"/>
      <c r="Q41" s="144"/>
      <c r="R41" s="144"/>
      <c r="S41" s="906">
        <f t="shared" si="13"/>
        <v>0</v>
      </c>
      <c r="T41" s="151"/>
      <c r="U41" s="144"/>
      <c r="V41" s="144"/>
      <c r="W41" s="906">
        <f t="shared" si="14"/>
        <v>0</v>
      </c>
    </row>
    <row r="42" spans="2:23">
      <c r="B42" s="860" t="s">
        <v>498</v>
      </c>
      <c r="C42" s="861" t="s">
        <v>488</v>
      </c>
      <c r="D42" s="151"/>
      <c r="E42" s="144"/>
      <c r="F42" s="144"/>
      <c r="G42" s="906">
        <f t="shared" si="10"/>
        <v>0</v>
      </c>
      <c r="H42" s="151"/>
      <c r="I42" s="144"/>
      <c r="J42" s="144"/>
      <c r="K42" s="906">
        <f t="shared" si="11"/>
        <v>0</v>
      </c>
      <c r="L42" s="151"/>
      <c r="M42" s="144"/>
      <c r="N42" s="144"/>
      <c r="O42" s="906">
        <f t="shared" si="12"/>
        <v>0</v>
      </c>
      <c r="P42" s="151"/>
      <c r="Q42" s="144"/>
      <c r="R42" s="144"/>
      <c r="S42" s="906">
        <f t="shared" si="13"/>
        <v>0</v>
      </c>
      <c r="T42" s="151"/>
      <c r="U42" s="144"/>
      <c r="V42" s="144"/>
      <c r="W42" s="906">
        <f t="shared" si="14"/>
        <v>0</v>
      </c>
    </row>
    <row r="43" spans="2:23">
      <c r="B43" s="860" t="s">
        <v>499</v>
      </c>
      <c r="C43" s="861" t="s">
        <v>488</v>
      </c>
      <c r="D43" s="151"/>
      <c r="E43" s="144"/>
      <c r="F43" s="144"/>
      <c r="G43" s="906">
        <f t="shared" si="10"/>
        <v>0</v>
      </c>
      <c r="H43" s="151"/>
      <c r="I43" s="144"/>
      <c r="J43" s="144"/>
      <c r="K43" s="906">
        <f t="shared" si="11"/>
        <v>0</v>
      </c>
      <c r="L43" s="151"/>
      <c r="M43" s="144"/>
      <c r="N43" s="144"/>
      <c r="O43" s="906">
        <f t="shared" si="12"/>
        <v>0</v>
      </c>
      <c r="P43" s="151"/>
      <c r="Q43" s="144"/>
      <c r="R43" s="144"/>
      <c r="S43" s="906">
        <f t="shared" si="13"/>
        <v>0</v>
      </c>
      <c r="T43" s="151"/>
      <c r="U43" s="144"/>
      <c r="V43" s="144"/>
      <c r="W43" s="906">
        <f t="shared" si="14"/>
        <v>0</v>
      </c>
    </row>
    <row r="44" spans="2:23" s="828" customFormat="1">
      <c r="B44" s="859" t="s">
        <v>509</v>
      </c>
      <c r="C44" s="855"/>
      <c r="D44" s="856"/>
      <c r="E44" s="857"/>
      <c r="F44" s="857"/>
      <c r="G44" s="858">
        <f>SUM(G45:G50)</f>
        <v>0</v>
      </c>
      <c r="H44" s="856"/>
      <c r="I44" s="857"/>
      <c r="J44" s="857"/>
      <c r="K44" s="858">
        <f>SUM(K45:K50)</f>
        <v>0</v>
      </c>
      <c r="L44" s="856"/>
      <c r="M44" s="857"/>
      <c r="N44" s="857"/>
      <c r="O44" s="858">
        <f>SUM(O45:O50)</f>
        <v>0</v>
      </c>
      <c r="P44" s="856"/>
      <c r="Q44" s="857"/>
      <c r="R44" s="857"/>
      <c r="S44" s="858">
        <f>SUM(S45:S50)</f>
        <v>0</v>
      </c>
      <c r="T44" s="856"/>
      <c r="U44" s="857"/>
      <c r="V44" s="857"/>
      <c r="W44" s="858">
        <f>SUM(W45:W50)</f>
        <v>0</v>
      </c>
    </row>
    <row r="45" spans="2:23">
      <c r="B45" s="860" t="s">
        <v>501</v>
      </c>
      <c r="C45" s="861" t="s">
        <v>488</v>
      </c>
      <c r="D45" s="151"/>
      <c r="E45" s="144"/>
      <c r="F45" s="144"/>
      <c r="G45" s="906">
        <f t="shared" ref="G45:G50" si="15">D45*(E45+F45)</f>
        <v>0</v>
      </c>
      <c r="H45" s="151"/>
      <c r="I45" s="144"/>
      <c r="J45" s="144"/>
      <c r="K45" s="906">
        <f t="shared" ref="K45:K50" si="16">H45*(I45+J45)</f>
        <v>0</v>
      </c>
      <c r="L45" s="151"/>
      <c r="M45" s="144"/>
      <c r="N45" s="144"/>
      <c r="O45" s="906">
        <f t="shared" ref="O45:O50" si="17">L45*(M45+N45)</f>
        <v>0</v>
      </c>
      <c r="P45" s="151"/>
      <c r="Q45" s="144"/>
      <c r="R45" s="144"/>
      <c r="S45" s="906">
        <f t="shared" ref="S45:S50" si="18">P45*(Q45+R45)</f>
        <v>0</v>
      </c>
      <c r="T45" s="151"/>
      <c r="U45" s="144"/>
      <c r="V45" s="144"/>
      <c r="W45" s="906">
        <f t="shared" ref="W45:W50" si="19">T45*(U45+V45)</f>
        <v>0</v>
      </c>
    </row>
    <row r="46" spans="2:23">
      <c r="B46" s="860" t="s">
        <v>502</v>
      </c>
      <c r="C46" s="861" t="s">
        <v>488</v>
      </c>
      <c r="D46" s="151"/>
      <c r="E46" s="144"/>
      <c r="F46" s="144"/>
      <c r="G46" s="906">
        <f t="shared" si="15"/>
        <v>0</v>
      </c>
      <c r="H46" s="151"/>
      <c r="I46" s="144"/>
      <c r="J46" s="144"/>
      <c r="K46" s="906">
        <f t="shared" si="16"/>
        <v>0</v>
      </c>
      <c r="L46" s="151"/>
      <c r="M46" s="144"/>
      <c r="N46" s="144"/>
      <c r="O46" s="906">
        <f t="shared" si="17"/>
        <v>0</v>
      </c>
      <c r="P46" s="151"/>
      <c r="Q46" s="144"/>
      <c r="R46" s="144"/>
      <c r="S46" s="906">
        <f t="shared" si="18"/>
        <v>0</v>
      </c>
      <c r="T46" s="151"/>
      <c r="U46" s="144"/>
      <c r="V46" s="144"/>
      <c r="W46" s="906">
        <f t="shared" si="19"/>
        <v>0</v>
      </c>
    </row>
    <row r="47" spans="2:23">
      <c r="B47" s="860" t="s">
        <v>503</v>
      </c>
      <c r="C47" s="861" t="s">
        <v>488</v>
      </c>
      <c r="D47" s="151"/>
      <c r="E47" s="144"/>
      <c r="F47" s="144"/>
      <c r="G47" s="906">
        <f t="shared" si="15"/>
        <v>0</v>
      </c>
      <c r="H47" s="151"/>
      <c r="I47" s="144"/>
      <c r="J47" s="144"/>
      <c r="K47" s="906">
        <f t="shared" si="16"/>
        <v>0</v>
      </c>
      <c r="L47" s="151"/>
      <c r="M47" s="144"/>
      <c r="N47" s="144"/>
      <c r="O47" s="906">
        <f t="shared" si="17"/>
        <v>0</v>
      </c>
      <c r="P47" s="151"/>
      <c r="Q47" s="144"/>
      <c r="R47" s="144"/>
      <c r="S47" s="906">
        <f t="shared" si="18"/>
        <v>0</v>
      </c>
      <c r="T47" s="151"/>
      <c r="U47" s="144"/>
      <c r="V47" s="144"/>
      <c r="W47" s="906">
        <f t="shared" si="19"/>
        <v>0</v>
      </c>
    </row>
    <row r="48" spans="2:23">
      <c r="B48" s="860" t="s">
        <v>504</v>
      </c>
      <c r="C48" s="861" t="s">
        <v>488</v>
      </c>
      <c r="D48" s="151"/>
      <c r="E48" s="144"/>
      <c r="F48" s="144"/>
      <c r="G48" s="906">
        <f t="shared" si="15"/>
        <v>0</v>
      </c>
      <c r="H48" s="151"/>
      <c r="I48" s="144"/>
      <c r="J48" s="144"/>
      <c r="K48" s="906">
        <f t="shared" si="16"/>
        <v>0</v>
      </c>
      <c r="L48" s="151"/>
      <c r="M48" s="144"/>
      <c r="N48" s="144"/>
      <c r="O48" s="906">
        <f t="shared" si="17"/>
        <v>0</v>
      </c>
      <c r="P48" s="151"/>
      <c r="Q48" s="144"/>
      <c r="R48" s="144"/>
      <c r="S48" s="906">
        <f t="shared" si="18"/>
        <v>0</v>
      </c>
      <c r="T48" s="151"/>
      <c r="U48" s="144"/>
      <c r="V48" s="144"/>
      <c r="W48" s="906">
        <f t="shared" si="19"/>
        <v>0</v>
      </c>
    </row>
    <row r="49" spans="2:23">
      <c r="B49" s="860" t="s">
        <v>505</v>
      </c>
      <c r="C49" s="861" t="s">
        <v>488</v>
      </c>
      <c r="D49" s="151"/>
      <c r="E49" s="144"/>
      <c r="F49" s="144"/>
      <c r="G49" s="906">
        <f t="shared" si="15"/>
        <v>0</v>
      </c>
      <c r="H49" s="151"/>
      <c r="I49" s="144"/>
      <c r="J49" s="144"/>
      <c r="K49" s="906">
        <f t="shared" si="16"/>
        <v>0</v>
      </c>
      <c r="L49" s="151"/>
      <c r="M49" s="144"/>
      <c r="N49" s="144"/>
      <c r="O49" s="906">
        <f t="shared" si="17"/>
        <v>0</v>
      </c>
      <c r="P49" s="151"/>
      <c r="Q49" s="144"/>
      <c r="R49" s="144"/>
      <c r="S49" s="906">
        <f t="shared" si="18"/>
        <v>0</v>
      </c>
      <c r="T49" s="151"/>
      <c r="U49" s="144"/>
      <c r="V49" s="144"/>
      <c r="W49" s="906">
        <f t="shared" si="19"/>
        <v>0</v>
      </c>
    </row>
    <row r="50" spans="2:23">
      <c r="B50" s="860" t="s">
        <v>506</v>
      </c>
      <c r="C50" s="861" t="s">
        <v>488</v>
      </c>
      <c r="D50" s="151"/>
      <c r="E50" s="144"/>
      <c r="F50" s="144"/>
      <c r="G50" s="906">
        <f t="shared" si="15"/>
        <v>0</v>
      </c>
      <c r="H50" s="151"/>
      <c r="I50" s="144"/>
      <c r="J50" s="144"/>
      <c r="K50" s="906">
        <f t="shared" si="16"/>
        <v>0</v>
      </c>
      <c r="L50" s="151"/>
      <c r="M50" s="144"/>
      <c r="N50" s="144"/>
      <c r="O50" s="906">
        <f t="shared" si="17"/>
        <v>0</v>
      </c>
      <c r="P50" s="151"/>
      <c r="Q50" s="144"/>
      <c r="R50" s="144"/>
      <c r="S50" s="906">
        <f t="shared" si="18"/>
        <v>0</v>
      </c>
      <c r="T50" s="151"/>
      <c r="U50" s="144"/>
      <c r="V50" s="144"/>
      <c r="W50" s="906">
        <f t="shared" si="19"/>
        <v>0</v>
      </c>
    </row>
    <row r="51" spans="2:23" s="828" customFormat="1">
      <c r="B51" s="854" t="s">
        <v>510</v>
      </c>
      <c r="C51" s="855"/>
      <c r="D51" s="856"/>
      <c r="E51" s="857"/>
      <c r="F51" s="857"/>
      <c r="G51" s="858">
        <f>G52+G65</f>
        <v>0</v>
      </c>
      <c r="H51" s="856"/>
      <c r="I51" s="857"/>
      <c r="J51" s="857"/>
      <c r="K51" s="858">
        <f>K52+K65</f>
        <v>0</v>
      </c>
      <c r="L51" s="856"/>
      <c r="M51" s="857"/>
      <c r="N51" s="857"/>
      <c r="O51" s="858">
        <f>O52+O65</f>
        <v>0</v>
      </c>
      <c r="P51" s="856"/>
      <c r="Q51" s="857"/>
      <c r="R51" s="857"/>
      <c r="S51" s="858">
        <f>S52+S65</f>
        <v>0</v>
      </c>
      <c r="T51" s="856"/>
      <c r="U51" s="857"/>
      <c r="V51" s="857"/>
      <c r="W51" s="858">
        <f>W52+W65</f>
        <v>0</v>
      </c>
    </row>
    <row r="52" spans="2:23" s="828" customFormat="1">
      <c r="B52" s="859" t="s">
        <v>511</v>
      </c>
      <c r="C52" s="855"/>
      <c r="D52" s="856"/>
      <c r="E52" s="857"/>
      <c r="F52" s="857"/>
      <c r="G52" s="858">
        <f>SUM(G53:G64)</f>
        <v>0</v>
      </c>
      <c r="H52" s="856"/>
      <c r="I52" s="857"/>
      <c r="J52" s="857"/>
      <c r="K52" s="858">
        <f>SUM(K53:K64)</f>
        <v>0</v>
      </c>
      <c r="L52" s="856"/>
      <c r="M52" s="857"/>
      <c r="N52" s="857"/>
      <c r="O52" s="858">
        <f>SUM(O53:O64)</f>
        <v>0</v>
      </c>
      <c r="P52" s="856"/>
      <c r="Q52" s="857"/>
      <c r="R52" s="857"/>
      <c r="S52" s="858">
        <f>SUM(S53:S64)</f>
        <v>0</v>
      </c>
      <c r="T52" s="856"/>
      <c r="U52" s="857"/>
      <c r="V52" s="857"/>
      <c r="W52" s="858">
        <f>SUM(W53:W64)</f>
        <v>0</v>
      </c>
    </row>
    <row r="53" spans="2:23">
      <c r="B53" s="860" t="s">
        <v>487</v>
      </c>
      <c r="C53" s="861" t="s">
        <v>100</v>
      </c>
      <c r="D53" s="151"/>
      <c r="E53" s="144"/>
      <c r="F53" s="144"/>
      <c r="G53" s="906">
        <f t="shared" ref="G53:G64" si="20">D53*(E53+F53)</f>
        <v>0</v>
      </c>
      <c r="H53" s="151"/>
      <c r="I53" s="144"/>
      <c r="J53" s="144"/>
      <c r="K53" s="906">
        <f t="shared" ref="K53:K64" si="21">H53*(I53+J53)</f>
        <v>0</v>
      </c>
      <c r="L53" s="151"/>
      <c r="M53" s="144"/>
      <c r="N53" s="144"/>
      <c r="O53" s="906">
        <f t="shared" ref="O53:O64" si="22">L53*(M53+N53)</f>
        <v>0</v>
      </c>
      <c r="P53" s="151"/>
      <c r="Q53" s="144"/>
      <c r="R53" s="144"/>
      <c r="S53" s="906">
        <f t="shared" ref="S53:S64" si="23">P53*(Q53+R53)</f>
        <v>0</v>
      </c>
      <c r="T53" s="151"/>
      <c r="U53" s="144"/>
      <c r="V53" s="144"/>
      <c r="W53" s="906">
        <f t="shared" ref="W53:W64" si="24">T53*(U53+V53)</f>
        <v>0</v>
      </c>
    </row>
    <row r="54" spans="2:23">
      <c r="B54" s="860" t="s">
        <v>489</v>
      </c>
      <c r="C54" s="861" t="s">
        <v>100</v>
      </c>
      <c r="D54" s="151"/>
      <c r="E54" s="144"/>
      <c r="F54" s="144"/>
      <c r="G54" s="906">
        <f t="shared" si="20"/>
        <v>0</v>
      </c>
      <c r="H54" s="151"/>
      <c r="I54" s="144"/>
      <c r="J54" s="144"/>
      <c r="K54" s="906">
        <f t="shared" si="21"/>
        <v>0</v>
      </c>
      <c r="L54" s="151"/>
      <c r="M54" s="144"/>
      <c r="N54" s="144"/>
      <c r="O54" s="906">
        <f t="shared" si="22"/>
        <v>0</v>
      </c>
      <c r="P54" s="151"/>
      <c r="Q54" s="144"/>
      <c r="R54" s="144"/>
      <c r="S54" s="906">
        <f t="shared" si="23"/>
        <v>0</v>
      </c>
      <c r="T54" s="151"/>
      <c r="U54" s="144"/>
      <c r="V54" s="144"/>
      <c r="W54" s="906">
        <f t="shared" si="24"/>
        <v>0</v>
      </c>
    </row>
    <row r="55" spans="2:23">
      <c r="B55" s="860" t="s">
        <v>490</v>
      </c>
      <c r="C55" s="861" t="s">
        <v>100</v>
      </c>
      <c r="D55" s="151"/>
      <c r="E55" s="144"/>
      <c r="F55" s="144"/>
      <c r="G55" s="906">
        <f t="shared" si="20"/>
        <v>0</v>
      </c>
      <c r="H55" s="151"/>
      <c r="I55" s="144"/>
      <c r="J55" s="144"/>
      <c r="K55" s="906">
        <f t="shared" si="21"/>
        <v>0</v>
      </c>
      <c r="L55" s="151"/>
      <c r="M55" s="144"/>
      <c r="N55" s="144"/>
      <c r="O55" s="906">
        <f t="shared" si="22"/>
        <v>0</v>
      </c>
      <c r="P55" s="151"/>
      <c r="Q55" s="144"/>
      <c r="R55" s="144"/>
      <c r="S55" s="906">
        <f t="shared" si="23"/>
        <v>0</v>
      </c>
      <c r="T55" s="151"/>
      <c r="U55" s="144"/>
      <c r="V55" s="144"/>
      <c r="W55" s="906">
        <f t="shared" si="24"/>
        <v>0</v>
      </c>
    </row>
    <row r="56" spans="2:23">
      <c r="B56" s="860" t="s">
        <v>491</v>
      </c>
      <c r="C56" s="861" t="s">
        <v>100</v>
      </c>
      <c r="D56" s="151"/>
      <c r="E56" s="144"/>
      <c r="F56" s="144"/>
      <c r="G56" s="906">
        <f t="shared" si="20"/>
        <v>0</v>
      </c>
      <c r="H56" s="151"/>
      <c r="I56" s="144"/>
      <c r="J56" s="144"/>
      <c r="K56" s="906">
        <f t="shared" si="21"/>
        <v>0</v>
      </c>
      <c r="L56" s="151"/>
      <c r="M56" s="144"/>
      <c r="N56" s="144"/>
      <c r="O56" s="906">
        <f t="shared" si="22"/>
        <v>0</v>
      </c>
      <c r="P56" s="151"/>
      <c r="Q56" s="144"/>
      <c r="R56" s="144"/>
      <c r="S56" s="906">
        <f t="shared" si="23"/>
        <v>0</v>
      </c>
      <c r="T56" s="151"/>
      <c r="U56" s="144"/>
      <c r="V56" s="144"/>
      <c r="W56" s="906">
        <f t="shared" si="24"/>
        <v>0</v>
      </c>
    </row>
    <row r="57" spans="2:23">
      <c r="B57" s="860" t="s">
        <v>492</v>
      </c>
      <c r="C57" s="861" t="s">
        <v>100</v>
      </c>
      <c r="D57" s="151"/>
      <c r="E57" s="144"/>
      <c r="F57" s="144"/>
      <c r="G57" s="906">
        <f t="shared" si="20"/>
        <v>0</v>
      </c>
      <c r="H57" s="151"/>
      <c r="I57" s="144"/>
      <c r="J57" s="144"/>
      <c r="K57" s="906">
        <f t="shared" si="21"/>
        <v>0</v>
      </c>
      <c r="L57" s="151"/>
      <c r="M57" s="144"/>
      <c r="N57" s="144"/>
      <c r="O57" s="906">
        <f t="shared" si="22"/>
        <v>0</v>
      </c>
      <c r="P57" s="151"/>
      <c r="Q57" s="144"/>
      <c r="R57" s="144"/>
      <c r="S57" s="906">
        <f t="shared" si="23"/>
        <v>0</v>
      </c>
      <c r="T57" s="151"/>
      <c r="U57" s="144"/>
      <c r="V57" s="144"/>
      <c r="W57" s="906">
        <f t="shared" si="24"/>
        <v>0</v>
      </c>
    </row>
    <row r="58" spans="2:23">
      <c r="B58" s="860" t="s">
        <v>493</v>
      </c>
      <c r="C58" s="861" t="s">
        <v>100</v>
      </c>
      <c r="D58" s="151"/>
      <c r="E58" s="144"/>
      <c r="F58" s="144"/>
      <c r="G58" s="906">
        <f t="shared" si="20"/>
        <v>0</v>
      </c>
      <c r="H58" s="151"/>
      <c r="I58" s="144"/>
      <c r="J58" s="144"/>
      <c r="K58" s="906">
        <f t="shared" si="21"/>
        <v>0</v>
      </c>
      <c r="L58" s="151"/>
      <c r="M58" s="144"/>
      <c r="N58" s="144"/>
      <c r="O58" s="906">
        <f t="shared" si="22"/>
        <v>0</v>
      </c>
      <c r="P58" s="151"/>
      <c r="Q58" s="144"/>
      <c r="R58" s="144"/>
      <c r="S58" s="906">
        <f t="shared" si="23"/>
        <v>0</v>
      </c>
      <c r="T58" s="151"/>
      <c r="U58" s="144"/>
      <c r="V58" s="144"/>
      <c r="W58" s="906">
        <f t="shared" si="24"/>
        <v>0</v>
      </c>
    </row>
    <row r="59" spans="2:23">
      <c r="B59" s="860" t="s">
        <v>494</v>
      </c>
      <c r="C59" s="861" t="s">
        <v>100</v>
      </c>
      <c r="D59" s="151"/>
      <c r="E59" s="144"/>
      <c r="F59" s="144"/>
      <c r="G59" s="906">
        <f t="shared" si="20"/>
        <v>0</v>
      </c>
      <c r="H59" s="151"/>
      <c r="I59" s="144"/>
      <c r="J59" s="144"/>
      <c r="K59" s="906">
        <f t="shared" si="21"/>
        <v>0</v>
      </c>
      <c r="L59" s="151"/>
      <c r="M59" s="144"/>
      <c r="N59" s="144"/>
      <c r="O59" s="906">
        <f t="shared" si="22"/>
        <v>0</v>
      </c>
      <c r="P59" s="151"/>
      <c r="Q59" s="144"/>
      <c r="R59" s="144"/>
      <c r="S59" s="906">
        <f t="shared" si="23"/>
        <v>0</v>
      </c>
      <c r="T59" s="151"/>
      <c r="U59" s="144"/>
      <c r="V59" s="144"/>
      <c r="W59" s="906">
        <f t="shared" si="24"/>
        <v>0</v>
      </c>
    </row>
    <row r="60" spans="2:23">
      <c r="B60" s="860" t="s">
        <v>495</v>
      </c>
      <c r="C60" s="861" t="s">
        <v>100</v>
      </c>
      <c r="D60" s="151"/>
      <c r="E60" s="144"/>
      <c r="F60" s="144"/>
      <c r="G60" s="906">
        <f t="shared" si="20"/>
        <v>0</v>
      </c>
      <c r="H60" s="151"/>
      <c r="I60" s="144"/>
      <c r="J60" s="144"/>
      <c r="K60" s="906">
        <f t="shared" si="21"/>
        <v>0</v>
      </c>
      <c r="L60" s="151"/>
      <c r="M60" s="144"/>
      <c r="N60" s="144"/>
      <c r="O60" s="906">
        <f t="shared" si="22"/>
        <v>0</v>
      </c>
      <c r="P60" s="151"/>
      <c r="Q60" s="144"/>
      <c r="R60" s="144"/>
      <c r="S60" s="906">
        <f t="shared" si="23"/>
        <v>0</v>
      </c>
      <c r="T60" s="151"/>
      <c r="U60" s="144"/>
      <c r="V60" s="144"/>
      <c r="W60" s="906">
        <f t="shared" si="24"/>
        <v>0</v>
      </c>
    </row>
    <row r="61" spans="2:23">
      <c r="B61" s="860" t="s">
        <v>496</v>
      </c>
      <c r="C61" s="861" t="s">
        <v>100</v>
      </c>
      <c r="D61" s="151"/>
      <c r="E61" s="144"/>
      <c r="F61" s="144"/>
      <c r="G61" s="906">
        <f t="shared" si="20"/>
        <v>0</v>
      </c>
      <c r="H61" s="151"/>
      <c r="I61" s="144"/>
      <c r="J61" s="144"/>
      <c r="K61" s="906">
        <f t="shared" si="21"/>
        <v>0</v>
      </c>
      <c r="L61" s="151"/>
      <c r="M61" s="144"/>
      <c r="N61" s="144"/>
      <c r="O61" s="906">
        <f t="shared" si="22"/>
        <v>0</v>
      </c>
      <c r="P61" s="151"/>
      <c r="Q61" s="144"/>
      <c r="R61" s="144"/>
      <c r="S61" s="906">
        <f t="shared" si="23"/>
        <v>0</v>
      </c>
      <c r="T61" s="151"/>
      <c r="U61" s="144"/>
      <c r="V61" s="144"/>
      <c r="W61" s="906">
        <f t="shared" si="24"/>
        <v>0</v>
      </c>
    </row>
    <row r="62" spans="2:23">
      <c r="B62" s="860" t="s">
        <v>497</v>
      </c>
      <c r="C62" s="861" t="s">
        <v>100</v>
      </c>
      <c r="D62" s="151"/>
      <c r="E62" s="144"/>
      <c r="F62" s="144"/>
      <c r="G62" s="906">
        <f t="shared" si="20"/>
        <v>0</v>
      </c>
      <c r="H62" s="151"/>
      <c r="I62" s="144"/>
      <c r="J62" s="144"/>
      <c r="K62" s="906">
        <f t="shared" si="21"/>
        <v>0</v>
      </c>
      <c r="L62" s="151"/>
      <c r="M62" s="144"/>
      <c r="N62" s="144"/>
      <c r="O62" s="906">
        <f t="shared" si="22"/>
        <v>0</v>
      </c>
      <c r="P62" s="151"/>
      <c r="Q62" s="144"/>
      <c r="R62" s="144"/>
      <c r="S62" s="906">
        <f t="shared" si="23"/>
        <v>0</v>
      </c>
      <c r="T62" s="151"/>
      <c r="U62" s="144"/>
      <c r="V62" s="144"/>
      <c r="W62" s="906">
        <f t="shared" si="24"/>
        <v>0</v>
      </c>
    </row>
    <row r="63" spans="2:23">
      <c r="B63" s="860" t="s">
        <v>498</v>
      </c>
      <c r="C63" s="861" t="s">
        <v>100</v>
      </c>
      <c r="D63" s="151"/>
      <c r="E63" s="144"/>
      <c r="F63" s="144"/>
      <c r="G63" s="906">
        <f t="shared" si="20"/>
        <v>0</v>
      </c>
      <c r="H63" s="151"/>
      <c r="I63" s="144"/>
      <c r="J63" s="144"/>
      <c r="K63" s="906">
        <f t="shared" si="21"/>
        <v>0</v>
      </c>
      <c r="L63" s="151"/>
      <c r="M63" s="144"/>
      <c r="N63" s="144"/>
      <c r="O63" s="906">
        <f t="shared" si="22"/>
        <v>0</v>
      </c>
      <c r="P63" s="151"/>
      <c r="Q63" s="144"/>
      <c r="R63" s="144"/>
      <c r="S63" s="906">
        <f t="shared" si="23"/>
        <v>0</v>
      </c>
      <c r="T63" s="151"/>
      <c r="U63" s="144"/>
      <c r="V63" s="144"/>
      <c r="W63" s="906">
        <f t="shared" si="24"/>
        <v>0</v>
      </c>
    </row>
    <row r="64" spans="2:23">
      <c r="B64" s="860" t="s">
        <v>499</v>
      </c>
      <c r="C64" s="861" t="s">
        <v>100</v>
      </c>
      <c r="D64" s="151"/>
      <c r="E64" s="144"/>
      <c r="F64" s="144"/>
      <c r="G64" s="906">
        <f t="shared" si="20"/>
        <v>0</v>
      </c>
      <c r="H64" s="151"/>
      <c r="I64" s="144"/>
      <c r="J64" s="144"/>
      <c r="K64" s="906">
        <f t="shared" si="21"/>
        <v>0</v>
      </c>
      <c r="L64" s="151"/>
      <c r="M64" s="144"/>
      <c r="N64" s="144"/>
      <c r="O64" s="906">
        <f t="shared" si="22"/>
        <v>0</v>
      </c>
      <c r="P64" s="151"/>
      <c r="Q64" s="144"/>
      <c r="R64" s="144"/>
      <c r="S64" s="906">
        <f t="shared" si="23"/>
        <v>0</v>
      </c>
      <c r="T64" s="151"/>
      <c r="U64" s="144"/>
      <c r="V64" s="144"/>
      <c r="W64" s="906">
        <f t="shared" si="24"/>
        <v>0</v>
      </c>
    </row>
    <row r="65" spans="2:23" s="828" customFormat="1">
      <c r="B65" s="859" t="s">
        <v>512</v>
      </c>
      <c r="C65" s="855"/>
      <c r="D65" s="856"/>
      <c r="E65" s="857"/>
      <c r="F65" s="857"/>
      <c r="G65" s="858">
        <f>SUM(G66:G71)</f>
        <v>0</v>
      </c>
      <c r="H65" s="856"/>
      <c r="I65" s="857"/>
      <c r="J65" s="857"/>
      <c r="K65" s="858">
        <f>SUM(K66:K71)</f>
        <v>0</v>
      </c>
      <c r="L65" s="856"/>
      <c r="M65" s="857"/>
      <c r="N65" s="857"/>
      <c r="O65" s="858">
        <f>SUM(O66:O71)</f>
        <v>0</v>
      </c>
      <c r="P65" s="856"/>
      <c r="Q65" s="857"/>
      <c r="R65" s="857"/>
      <c r="S65" s="858">
        <f>SUM(S66:S71)</f>
        <v>0</v>
      </c>
      <c r="T65" s="856"/>
      <c r="U65" s="857"/>
      <c r="V65" s="857"/>
      <c r="W65" s="858">
        <f>SUM(W66:W71)</f>
        <v>0</v>
      </c>
    </row>
    <row r="66" spans="2:23">
      <c r="B66" s="860" t="s">
        <v>501</v>
      </c>
      <c r="C66" s="861" t="s">
        <v>100</v>
      </c>
      <c r="D66" s="151"/>
      <c r="E66" s="144"/>
      <c r="F66" s="144"/>
      <c r="G66" s="906">
        <f t="shared" ref="G66:G71" si="25">D66*(E66+F66)</f>
        <v>0</v>
      </c>
      <c r="H66" s="151"/>
      <c r="I66" s="144"/>
      <c r="J66" s="144"/>
      <c r="K66" s="906">
        <f t="shared" ref="K66:K71" si="26">H66*(I66+J66)</f>
        <v>0</v>
      </c>
      <c r="L66" s="151"/>
      <c r="M66" s="144"/>
      <c r="N66" s="144"/>
      <c r="O66" s="906">
        <f t="shared" ref="O66:O71" si="27">L66*(M66+N66)</f>
        <v>0</v>
      </c>
      <c r="P66" s="151"/>
      <c r="Q66" s="144"/>
      <c r="R66" s="144"/>
      <c r="S66" s="906">
        <f t="shared" ref="S66:S71" si="28">P66*(Q66+R66)</f>
        <v>0</v>
      </c>
      <c r="T66" s="151"/>
      <c r="U66" s="144"/>
      <c r="V66" s="144"/>
      <c r="W66" s="906">
        <f t="shared" ref="W66:W71" si="29">T66*(U66+V66)</f>
        <v>0</v>
      </c>
    </row>
    <row r="67" spans="2:23">
      <c r="B67" s="860" t="s">
        <v>502</v>
      </c>
      <c r="C67" s="861" t="s">
        <v>100</v>
      </c>
      <c r="D67" s="151"/>
      <c r="E67" s="144"/>
      <c r="F67" s="144"/>
      <c r="G67" s="906">
        <f t="shared" si="25"/>
        <v>0</v>
      </c>
      <c r="H67" s="151"/>
      <c r="I67" s="144"/>
      <c r="J67" s="144"/>
      <c r="K67" s="906">
        <f t="shared" si="26"/>
        <v>0</v>
      </c>
      <c r="L67" s="151"/>
      <c r="M67" s="144"/>
      <c r="N67" s="144"/>
      <c r="O67" s="906">
        <f t="shared" si="27"/>
        <v>0</v>
      </c>
      <c r="P67" s="151"/>
      <c r="Q67" s="144"/>
      <c r="R67" s="144"/>
      <c r="S67" s="906">
        <f t="shared" si="28"/>
        <v>0</v>
      </c>
      <c r="T67" s="151"/>
      <c r="U67" s="144"/>
      <c r="V67" s="144"/>
      <c r="W67" s="906">
        <f t="shared" si="29"/>
        <v>0</v>
      </c>
    </row>
    <row r="68" spans="2:23">
      <c r="B68" s="860" t="s">
        <v>503</v>
      </c>
      <c r="C68" s="861" t="s">
        <v>100</v>
      </c>
      <c r="D68" s="151"/>
      <c r="E68" s="144"/>
      <c r="F68" s="144"/>
      <c r="G68" s="906">
        <f t="shared" si="25"/>
        <v>0</v>
      </c>
      <c r="H68" s="151"/>
      <c r="I68" s="144"/>
      <c r="J68" s="144"/>
      <c r="K68" s="906">
        <f t="shared" si="26"/>
        <v>0</v>
      </c>
      <c r="L68" s="151"/>
      <c r="M68" s="144"/>
      <c r="N68" s="144"/>
      <c r="O68" s="906">
        <f t="shared" si="27"/>
        <v>0</v>
      </c>
      <c r="P68" s="151"/>
      <c r="Q68" s="144"/>
      <c r="R68" s="144"/>
      <c r="S68" s="906">
        <f t="shared" si="28"/>
        <v>0</v>
      </c>
      <c r="T68" s="151"/>
      <c r="U68" s="144"/>
      <c r="V68" s="144"/>
      <c r="W68" s="906">
        <f t="shared" si="29"/>
        <v>0</v>
      </c>
    </row>
    <row r="69" spans="2:23">
      <c r="B69" s="860" t="s">
        <v>504</v>
      </c>
      <c r="C69" s="861" t="s">
        <v>100</v>
      </c>
      <c r="D69" s="151"/>
      <c r="E69" s="144"/>
      <c r="F69" s="144"/>
      <c r="G69" s="906">
        <f t="shared" si="25"/>
        <v>0</v>
      </c>
      <c r="H69" s="151"/>
      <c r="I69" s="144"/>
      <c r="J69" s="144"/>
      <c r="K69" s="906">
        <f t="shared" si="26"/>
        <v>0</v>
      </c>
      <c r="L69" s="151"/>
      <c r="M69" s="144"/>
      <c r="N69" s="144"/>
      <c r="O69" s="906">
        <f t="shared" si="27"/>
        <v>0</v>
      </c>
      <c r="P69" s="151"/>
      <c r="Q69" s="144"/>
      <c r="R69" s="144"/>
      <c r="S69" s="906">
        <f t="shared" si="28"/>
        <v>0</v>
      </c>
      <c r="T69" s="151"/>
      <c r="U69" s="144"/>
      <c r="V69" s="144"/>
      <c r="W69" s="906">
        <f t="shared" si="29"/>
        <v>0</v>
      </c>
    </row>
    <row r="70" spans="2:23">
      <c r="B70" s="860" t="s">
        <v>505</v>
      </c>
      <c r="C70" s="861" t="s">
        <v>100</v>
      </c>
      <c r="D70" s="151"/>
      <c r="E70" s="144"/>
      <c r="F70" s="144"/>
      <c r="G70" s="906">
        <f t="shared" si="25"/>
        <v>0</v>
      </c>
      <c r="H70" s="151"/>
      <c r="I70" s="144"/>
      <c r="J70" s="144"/>
      <c r="K70" s="906">
        <f t="shared" si="26"/>
        <v>0</v>
      </c>
      <c r="L70" s="151"/>
      <c r="M70" s="144"/>
      <c r="N70" s="144"/>
      <c r="O70" s="906">
        <f t="shared" si="27"/>
        <v>0</v>
      </c>
      <c r="P70" s="151"/>
      <c r="Q70" s="144"/>
      <c r="R70" s="144"/>
      <c r="S70" s="906">
        <f t="shared" si="28"/>
        <v>0</v>
      </c>
      <c r="T70" s="151"/>
      <c r="U70" s="144"/>
      <c r="V70" s="144"/>
      <c r="W70" s="906">
        <f t="shared" si="29"/>
        <v>0</v>
      </c>
    </row>
    <row r="71" spans="2:23">
      <c r="B71" s="860" t="s">
        <v>506</v>
      </c>
      <c r="C71" s="861" t="s">
        <v>100</v>
      </c>
      <c r="D71" s="151"/>
      <c r="E71" s="144"/>
      <c r="F71" s="144"/>
      <c r="G71" s="906">
        <f t="shared" si="25"/>
        <v>0</v>
      </c>
      <c r="H71" s="151"/>
      <c r="I71" s="144"/>
      <c r="J71" s="144"/>
      <c r="K71" s="906">
        <f t="shared" si="26"/>
        <v>0</v>
      </c>
      <c r="L71" s="151"/>
      <c r="M71" s="144"/>
      <c r="N71" s="144"/>
      <c r="O71" s="906">
        <f t="shared" si="27"/>
        <v>0</v>
      </c>
      <c r="P71" s="151"/>
      <c r="Q71" s="144"/>
      <c r="R71" s="144"/>
      <c r="S71" s="906">
        <f t="shared" si="28"/>
        <v>0</v>
      </c>
      <c r="T71" s="151"/>
      <c r="U71" s="144"/>
      <c r="V71" s="144"/>
      <c r="W71" s="906">
        <f t="shared" si="29"/>
        <v>0</v>
      </c>
    </row>
    <row r="72" spans="2:23" s="828" customFormat="1" ht="13.5" thickBot="1">
      <c r="B72" s="862" t="s">
        <v>1052</v>
      </c>
      <c r="C72" s="863" t="s">
        <v>738</v>
      </c>
      <c r="D72" s="901"/>
      <c r="E72" s="902"/>
      <c r="F72" s="902"/>
      <c r="G72" s="383"/>
      <c r="H72" s="901"/>
      <c r="I72" s="902"/>
      <c r="J72" s="902"/>
      <c r="K72" s="383"/>
      <c r="L72" s="901"/>
      <c r="M72" s="902"/>
      <c r="N72" s="902"/>
      <c r="O72" s="383"/>
      <c r="P72" s="901"/>
      <c r="Q72" s="902"/>
      <c r="R72" s="902"/>
      <c r="S72" s="383"/>
      <c r="T72" s="901"/>
      <c r="U72" s="902"/>
      <c r="V72" s="902"/>
      <c r="W72" s="383"/>
    </row>
    <row r="73" spans="2:23" s="828" customFormat="1">
      <c r="B73" s="854" t="s">
        <v>1053</v>
      </c>
      <c r="C73" s="855"/>
      <c r="D73" s="856"/>
      <c r="E73" s="857"/>
      <c r="F73" s="857"/>
      <c r="G73" s="858">
        <f>G74+G87</f>
        <v>0</v>
      </c>
      <c r="H73" s="856"/>
      <c r="I73" s="857"/>
      <c r="J73" s="857"/>
      <c r="K73" s="858">
        <f>K74+K87</f>
        <v>0</v>
      </c>
      <c r="L73" s="856"/>
      <c r="M73" s="857"/>
      <c r="N73" s="857"/>
      <c r="O73" s="858">
        <f>O74+O87</f>
        <v>0</v>
      </c>
      <c r="P73" s="856"/>
      <c r="Q73" s="857"/>
      <c r="R73" s="857"/>
      <c r="S73" s="858">
        <f>S74+S87</f>
        <v>0</v>
      </c>
      <c r="T73" s="856"/>
      <c r="U73" s="857"/>
      <c r="V73" s="857"/>
      <c r="W73" s="858">
        <f>W74+W87</f>
        <v>0</v>
      </c>
    </row>
    <row r="74" spans="2:23" s="828" customFormat="1" ht="25.5">
      <c r="B74" s="864" t="s">
        <v>1054</v>
      </c>
      <c r="C74" s="855"/>
      <c r="D74" s="856"/>
      <c r="E74" s="857"/>
      <c r="F74" s="857"/>
      <c r="G74" s="858">
        <f>SUM(G75:G86)</f>
        <v>0</v>
      </c>
      <c r="H74" s="856"/>
      <c r="I74" s="857"/>
      <c r="J74" s="857"/>
      <c r="K74" s="858">
        <f>SUM(K75:K86)</f>
        <v>0</v>
      </c>
      <c r="L74" s="856"/>
      <c r="M74" s="857"/>
      <c r="N74" s="857"/>
      <c r="O74" s="858">
        <f>SUM(O75:O86)</f>
        <v>0</v>
      </c>
      <c r="P74" s="856"/>
      <c r="Q74" s="857"/>
      <c r="R74" s="857"/>
      <c r="S74" s="858">
        <f>SUM(S75:S86)</f>
        <v>0</v>
      </c>
      <c r="T74" s="856"/>
      <c r="U74" s="857"/>
      <c r="V74" s="857"/>
      <c r="W74" s="858">
        <f>SUM(W75:W86)</f>
        <v>0</v>
      </c>
    </row>
    <row r="75" spans="2:23">
      <c r="B75" s="544" t="s">
        <v>803</v>
      </c>
      <c r="C75" s="861" t="s">
        <v>100</v>
      </c>
      <c r="D75" s="157"/>
      <c r="E75" s="148"/>
      <c r="F75" s="148"/>
      <c r="G75" s="906">
        <f t="shared" ref="G75:G86" si="30">D75*(E75+F75)</f>
        <v>0</v>
      </c>
      <c r="H75" s="157"/>
      <c r="I75" s="148"/>
      <c r="J75" s="148"/>
      <c r="K75" s="906">
        <f t="shared" ref="K75:K86" si="31">H75*(I75+J75)</f>
        <v>0</v>
      </c>
      <c r="L75" s="157"/>
      <c r="M75" s="148"/>
      <c r="N75" s="148"/>
      <c r="O75" s="906">
        <f t="shared" ref="O75:O86" si="32">L75*(M75+N75)</f>
        <v>0</v>
      </c>
      <c r="P75" s="157"/>
      <c r="Q75" s="148"/>
      <c r="R75" s="148"/>
      <c r="S75" s="906">
        <f t="shared" ref="S75:S86" si="33">P75*(Q75+R75)</f>
        <v>0</v>
      </c>
      <c r="T75" s="157"/>
      <c r="U75" s="148"/>
      <c r="V75" s="148"/>
      <c r="W75" s="906">
        <f t="shared" ref="W75:W86" si="34">T75*(U75+V75)</f>
        <v>0</v>
      </c>
    </row>
    <row r="76" spans="2:23">
      <c r="B76" s="544" t="s">
        <v>804</v>
      </c>
      <c r="C76" s="861" t="s">
        <v>100</v>
      </c>
      <c r="D76" s="157"/>
      <c r="E76" s="148"/>
      <c r="F76" s="148"/>
      <c r="G76" s="906">
        <f t="shared" si="30"/>
        <v>0</v>
      </c>
      <c r="H76" s="157"/>
      <c r="I76" s="148"/>
      <c r="J76" s="148"/>
      <c r="K76" s="906">
        <f t="shared" si="31"/>
        <v>0</v>
      </c>
      <c r="L76" s="157"/>
      <c r="M76" s="148"/>
      <c r="N76" s="148"/>
      <c r="O76" s="906">
        <f t="shared" si="32"/>
        <v>0</v>
      </c>
      <c r="P76" s="157"/>
      <c r="Q76" s="148"/>
      <c r="R76" s="148"/>
      <c r="S76" s="906">
        <f t="shared" si="33"/>
        <v>0</v>
      </c>
      <c r="T76" s="157"/>
      <c r="U76" s="148"/>
      <c r="V76" s="148"/>
      <c r="W76" s="906">
        <f t="shared" si="34"/>
        <v>0</v>
      </c>
    </row>
    <row r="77" spans="2:23">
      <c r="B77" s="544" t="s">
        <v>805</v>
      </c>
      <c r="C77" s="861" t="s">
        <v>100</v>
      </c>
      <c r="D77" s="157"/>
      <c r="E77" s="148"/>
      <c r="F77" s="148"/>
      <c r="G77" s="906">
        <f t="shared" si="30"/>
        <v>0</v>
      </c>
      <c r="H77" s="157"/>
      <c r="I77" s="148"/>
      <c r="J77" s="148"/>
      <c r="K77" s="906">
        <f t="shared" si="31"/>
        <v>0</v>
      </c>
      <c r="L77" s="157"/>
      <c r="M77" s="148"/>
      <c r="N77" s="148"/>
      <c r="O77" s="906">
        <f t="shared" si="32"/>
        <v>0</v>
      </c>
      <c r="P77" s="157"/>
      <c r="Q77" s="148"/>
      <c r="R77" s="148"/>
      <c r="S77" s="906">
        <f t="shared" si="33"/>
        <v>0</v>
      </c>
      <c r="T77" s="157"/>
      <c r="U77" s="148"/>
      <c r="V77" s="148"/>
      <c r="W77" s="906">
        <f t="shared" si="34"/>
        <v>0</v>
      </c>
    </row>
    <row r="78" spans="2:23">
      <c r="B78" s="544" t="s">
        <v>806</v>
      </c>
      <c r="C78" s="861" t="s">
        <v>100</v>
      </c>
      <c r="D78" s="157"/>
      <c r="E78" s="148"/>
      <c r="F78" s="148"/>
      <c r="G78" s="906">
        <f t="shared" si="30"/>
        <v>0</v>
      </c>
      <c r="H78" s="157"/>
      <c r="I78" s="148"/>
      <c r="J78" s="148"/>
      <c r="K78" s="906">
        <f t="shared" si="31"/>
        <v>0</v>
      </c>
      <c r="L78" s="157"/>
      <c r="M78" s="148"/>
      <c r="N78" s="148"/>
      <c r="O78" s="906">
        <f t="shared" si="32"/>
        <v>0</v>
      </c>
      <c r="P78" s="157"/>
      <c r="Q78" s="148"/>
      <c r="R78" s="148"/>
      <c r="S78" s="906">
        <f t="shared" si="33"/>
        <v>0</v>
      </c>
      <c r="T78" s="157"/>
      <c r="U78" s="148"/>
      <c r="V78" s="148"/>
      <c r="W78" s="906">
        <f t="shared" si="34"/>
        <v>0</v>
      </c>
    </row>
    <row r="79" spans="2:23">
      <c r="B79" s="544" t="s">
        <v>807</v>
      </c>
      <c r="C79" s="861" t="s">
        <v>100</v>
      </c>
      <c r="D79" s="157"/>
      <c r="E79" s="148"/>
      <c r="F79" s="148"/>
      <c r="G79" s="906">
        <f t="shared" si="30"/>
        <v>0</v>
      </c>
      <c r="H79" s="157"/>
      <c r="I79" s="148"/>
      <c r="J79" s="148"/>
      <c r="K79" s="906">
        <f t="shared" si="31"/>
        <v>0</v>
      </c>
      <c r="L79" s="157"/>
      <c r="M79" s="148"/>
      <c r="N79" s="148"/>
      <c r="O79" s="906">
        <f t="shared" si="32"/>
        <v>0</v>
      </c>
      <c r="P79" s="157"/>
      <c r="Q79" s="148"/>
      <c r="R79" s="148"/>
      <c r="S79" s="906">
        <f t="shared" si="33"/>
        <v>0</v>
      </c>
      <c r="T79" s="157"/>
      <c r="U79" s="148"/>
      <c r="V79" s="148"/>
      <c r="W79" s="906">
        <f t="shared" si="34"/>
        <v>0</v>
      </c>
    </row>
    <row r="80" spans="2:23">
      <c r="B80" s="544" t="s">
        <v>808</v>
      </c>
      <c r="C80" s="861" t="s">
        <v>100</v>
      </c>
      <c r="D80" s="157"/>
      <c r="E80" s="148"/>
      <c r="F80" s="148"/>
      <c r="G80" s="906">
        <f t="shared" si="30"/>
        <v>0</v>
      </c>
      <c r="H80" s="157"/>
      <c r="I80" s="148"/>
      <c r="J80" s="148"/>
      <c r="K80" s="906">
        <f t="shared" si="31"/>
        <v>0</v>
      </c>
      <c r="L80" s="157"/>
      <c r="M80" s="148"/>
      <c r="N80" s="148"/>
      <c r="O80" s="906">
        <f t="shared" si="32"/>
        <v>0</v>
      </c>
      <c r="P80" s="157"/>
      <c r="Q80" s="148"/>
      <c r="R80" s="148"/>
      <c r="S80" s="906">
        <f t="shared" si="33"/>
        <v>0</v>
      </c>
      <c r="T80" s="157"/>
      <c r="U80" s="148"/>
      <c r="V80" s="148"/>
      <c r="W80" s="906">
        <f t="shared" si="34"/>
        <v>0</v>
      </c>
    </row>
    <row r="81" spans="2:23">
      <c r="B81" s="544" t="s">
        <v>809</v>
      </c>
      <c r="C81" s="861" t="s">
        <v>100</v>
      </c>
      <c r="D81" s="157"/>
      <c r="E81" s="148"/>
      <c r="F81" s="148"/>
      <c r="G81" s="906">
        <f t="shared" si="30"/>
        <v>0</v>
      </c>
      <c r="H81" s="157"/>
      <c r="I81" s="148"/>
      <c r="J81" s="148"/>
      <c r="K81" s="906">
        <f t="shared" si="31"/>
        <v>0</v>
      </c>
      <c r="L81" s="157"/>
      <c r="M81" s="148"/>
      <c r="N81" s="148"/>
      <c r="O81" s="906">
        <f t="shared" si="32"/>
        <v>0</v>
      </c>
      <c r="P81" s="157"/>
      <c r="Q81" s="148"/>
      <c r="R81" s="148"/>
      <c r="S81" s="906">
        <f t="shared" si="33"/>
        <v>0</v>
      </c>
      <c r="T81" s="157"/>
      <c r="U81" s="148"/>
      <c r="V81" s="148"/>
      <c r="W81" s="906">
        <f t="shared" si="34"/>
        <v>0</v>
      </c>
    </row>
    <row r="82" spans="2:23">
      <c r="B82" s="544" t="s">
        <v>810</v>
      </c>
      <c r="C82" s="861" t="s">
        <v>100</v>
      </c>
      <c r="D82" s="157"/>
      <c r="E82" s="148"/>
      <c r="F82" s="148"/>
      <c r="G82" s="906">
        <f t="shared" si="30"/>
        <v>0</v>
      </c>
      <c r="H82" s="157"/>
      <c r="I82" s="148"/>
      <c r="J82" s="148"/>
      <c r="K82" s="906">
        <f t="shared" si="31"/>
        <v>0</v>
      </c>
      <c r="L82" s="157"/>
      <c r="M82" s="148"/>
      <c r="N82" s="148"/>
      <c r="O82" s="906">
        <f t="shared" si="32"/>
        <v>0</v>
      </c>
      <c r="P82" s="157"/>
      <c r="Q82" s="148"/>
      <c r="R82" s="148"/>
      <c r="S82" s="906">
        <f t="shared" si="33"/>
        <v>0</v>
      </c>
      <c r="T82" s="157"/>
      <c r="U82" s="148"/>
      <c r="V82" s="148"/>
      <c r="W82" s="906">
        <f t="shared" si="34"/>
        <v>0</v>
      </c>
    </row>
    <row r="83" spans="2:23">
      <c r="B83" s="544" t="s">
        <v>811</v>
      </c>
      <c r="C83" s="861" t="s">
        <v>100</v>
      </c>
      <c r="D83" s="157"/>
      <c r="E83" s="148"/>
      <c r="F83" s="148"/>
      <c r="G83" s="906">
        <f t="shared" si="30"/>
        <v>0</v>
      </c>
      <c r="H83" s="157"/>
      <c r="I83" s="148"/>
      <c r="J83" s="148"/>
      <c r="K83" s="906">
        <f t="shared" si="31"/>
        <v>0</v>
      </c>
      <c r="L83" s="157"/>
      <c r="M83" s="148"/>
      <c r="N83" s="148"/>
      <c r="O83" s="906">
        <f t="shared" si="32"/>
        <v>0</v>
      </c>
      <c r="P83" s="157"/>
      <c r="Q83" s="148"/>
      <c r="R83" s="148"/>
      <c r="S83" s="906">
        <f t="shared" si="33"/>
        <v>0</v>
      </c>
      <c r="T83" s="157"/>
      <c r="U83" s="148"/>
      <c r="V83" s="148"/>
      <c r="W83" s="906">
        <f t="shared" si="34"/>
        <v>0</v>
      </c>
    </row>
    <row r="84" spans="2:23">
      <c r="B84" s="544" t="s">
        <v>812</v>
      </c>
      <c r="C84" s="861" t="s">
        <v>100</v>
      </c>
      <c r="D84" s="157"/>
      <c r="E84" s="148"/>
      <c r="F84" s="148"/>
      <c r="G84" s="906">
        <f t="shared" si="30"/>
        <v>0</v>
      </c>
      <c r="H84" s="157"/>
      <c r="I84" s="148"/>
      <c r="J84" s="148"/>
      <c r="K84" s="906">
        <f t="shared" si="31"/>
        <v>0</v>
      </c>
      <c r="L84" s="157"/>
      <c r="M84" s="148"/>
      <c r="N84" s="148"/>
      <c r="O84" s="906">
        <f t="shared" si="32"/>
        <v>0</v>
      </c>
      <c r="P84" s="157"/>
      <c r="Q84" s="148"/>
      <c r="R84" s="148"/>
      <c r="S84" s="906">
        <f t="shared" si="33"/>
        <v>0</v>
      </c>
      <c r="T84" s="157"/>
      <c r="U84" s="148"/>
      <c r="V84" s="148"/>
      <c r="W84" s="906">
        <f t="shared" si="34"/>
        <v>0</v>
      </c>
    </row>
    <row r="85" spans="2:23">
      <c r="B85" s="544" t="s">
        <v>36</v>
      </c>
      <c r="C85" s="861" t="s">
        <v>100</v>
      </c>
      <c r="D85" s="157"/>
      <c r="E85" s="148"/>
      <c r="F85" s="148"/>
      <c r="G85" s="906">
        <f t="shared" si="30"/>
        <v>0</v>
      </c>
      <c r="H85" s="157"/>
      <c r="I85" s="148"/>
      <c r="J85" s="148"/>
      <c r="K85" s="906">
        <f t="shared" si="31"/>
        <v>0</v>
      </c>
      <c r="L85" s="157"/>
      <c r="M85" s="148"/>
      <c r="N85" s="148"/>
      <c r="O85" s="906">
        <f t="shared" si="32"/>
        <v>0</v>
      </c>
      <c r="P85" s="157"/>
      <c r="Q85" s="148"/>
      <c r="R85" s="148"/>
      <c r="S85" s="906">
        <f t="shared" si="33"/>
        <v>0</v>
      </c>
      <c r="T85" s="157"/>
      <c r="U85" s="148"/>
      <c r="V85" s="148"/>
      <c r="W85" s="906">
        <f t="shared" si="34"/>
        <v>0</v>
      </c>
    </row>
    <row r="86" spans="2:23">
      <c r="B86" s="544" t="s">
        <v>36</v>
      </c>
      <c r="C86" s="861" t="s">
        <v>100</v>
      </c>
      <c r="D86" s="157"/>
      <c r="E86" s="148"/>
      <c r="F86" s="148"/>
      <c r="G86" s="906">
        <f t="shared" si="30"/>
        <v>0</v>
      </c>
      <c r="H86" s="157"/>
      <c r="I86" s="148"/>
      <c r="J86" s="148"/>
      <c r="K86" s="906">
        <f t="shared" si="31"/>
        <v>0</v>
      </c>
      <c r="L86" s="157"/>
      <c r="M86" s="148"/>
      <c r="N86" s="148"/>
      <c r="O86" s="906">
        <f t="shared" si="32"/>
        <v>0</v>
      </c>
      <c r="P86" s="157"/>
      <c r="Q86" s="148"/>
      <c r="R86" s="148"/>
      <c r="S86" s="906">
        <f t="shared" si="33"/>
        <v>0</v>
      </c>
      <c r="T86" s="157"/>
      <c r="U86" s="148"/>
      <c r="V86" s="148"/>
      <c r="W86" s="906">
        <f t="shared" si="34"/>
        <v>0</v>
      </c>
    </row>
    <row r="87" spans="2:23" s="828" customFormat="1">
      <c r="B87" s="859" t="s">
        <v>1055</v>
      </c>
      <c r="C87" s="865" t="s">
        <v>738</v>
      </c>
      <c r="D87" s="856"/>
      <c r="E87" s="857"/>
      <c r="F87" s="857"/>
      <c r="G87" s="381"/>
      <c r="H87" s="856"/>
      <c r="I87" s="857"/>
      <c r="J87" s="857"/>
      <c r="K87" s="381"/>
      <c r="L87" s="856"/>
      <c r="M87" s="857"/>
      <c r="N87" s="857"/>
      <c r="O87" s="381"/>
      <c r="P87" s="856"/>
      <c r="Q87" s="857"/>
      <c r="R87" s="857"/>
      <c r="S87" s="381"/>
      <c r="T87" s="856"/>
      <c r="U87" s="857"/>
      <c r="V87" s="857"/>
      <c r="W87" s="381"/>
    </row>
    <row r="88" spans="2:23" s="828" customFormat="1" ht="25.5">
      <c r="B88" s="866" t="s">
        <v>1056</v>
      </c>
      <c r="C88" s="855"/>
      <c r="D88" s="856"/>
      <c r="E88" s="857"/>
      <c r="F88" s="857"/>
      <c r="G88" s="858">
        <f>SUM(G89:G100)</f>
        <v>0</v>
      </c>
      <c r="H88" s="856"/>
      <c r="I88" s="857"/>
      <c r="J88" s="857"/>
      <c r="K88" s="858">
        <f>SUM(K89:K100)</f>
        <v>0</v>
      </c>
      <c r="L88" s="856"/>
      <c r="M88" s="857"/>
      <c r="N88" s="857"/>
      <c r="O88" s="858">
        <f>SUM(O89:O100)</f>
        <v>0</v>
      </c>
      <c r="P88" s="856"/>
      <c r="Q88" s="857"/>
      <c r="R88" s="857"/>
      <c r="S88" s="858">
        <f>SUM(S89:S100)</f>
        <v>0</v>
      </c>
      <c r="T88" s="856"/>
      <c r="U88" s="857"/>
      <c r="V88" s="857"/>
      <c r="W88" s="858">
        <f>SUM(W89:W100)</f>
        <v>0</v>
      </c>
    </row>
    <row r="89" spans="2:23">
      <c r="B89" s="544" t="s">
        <v>813</v>
      </c>
      <c r="C89" s="861" t="s">
        <v>100</v>
      </c>
      <c r="D89" s="157"/>
      <c r="E89" s="148"/>
      <c r="F89" s="148"/>
      <c r="G89" s="906">
        <f t="shared" ref="G89:G100" si="35">D89*(E89+F89)</f>
        <v>0</v>
      </c>
      <c r="H89" s="157"/>
      <c r="I89" s="148"/>
      <c r="J89" s="148"/>
      <c r="K89" s="906">
        <f t="shared" ref="K89:K100" si="36">H89*(I89+J89)</f>
        <v>0</v>
      </c>
      <c r="L89" s="157"/>
      <c r="M89" s="148"/>
      <c r="N89" s="148"/>
      <c r="O89" s="906">
        <f t="shared" ref="O89:O100" si="37">L89*(M89+N89)</f>
        <v>0</v>
      </c>
      <c r="P89" s="157"/>
      <c r="Q89" s="148"/>
      <c r="R89" s="148"/>
      <c r="S89" s="906">
        <f t="shared" ref="S89:S100" si="38">P89*(Q89+R89)</f>
        <v>0</v>
      </c>
      <c r="T89" s="157"/>
      <c r="U89" s="148"/>
      <c r="V89" s="148"/>
      <c r="W89" s="906">
        <f t="shared" ref="W89:W100" si="39">T89*(U89+V89)</f>
        <v>0</v>
      </c>
    </row>
    <row r="90" spans="2:23">
      <c r="B90" s="544" t="s">
        <v>814</v>
      </c>
      <c r="C90" s="861" t="s">
        <v>100</v>
      </c>
      <c r="D90" s="157"/>
      <c r="E90" s="148"/>
      <c r="F90" s="148"/>
      <c r="G90" s="906">
        <f t="shared" si="35"/>
        <v>0</v>
      </c>
      <c r="H90" s="157"/>
      <c r="I90" s="148"/>
      <c r="J90" s="148"/>
      <c r="K90" s="906">
        <f t="shared" si="36"/>
        <v>0</v>
      </c>
      <c r="L90" s="157"/>
      <c r="M90" s="148"/>
      <c r="N90" s="148"/>
      <c r="O90" s="906">
        <f t="shared" si="37"/>
        <v>0</v>
      </c>
      <c r="P90" s="157"/>
      <c r="Q90" s="148"/>
      <c r="R90" s="148"/>
      <c r="S90" s="906">
        <f t="shared" si="38"/>
        <v>0</v>
      </c>
      <c r="T90" s="157"/>
      <c r="U90" s="148"/>
      <c r="V90" s="148"/>
      <c r="W90" s="906">
        <f t="shared" si="39"/>
        <v>0</v>
      </c>
    </row>
    <row r="91" spans="2:23">
      <c r="B91" s="544" t="s">
        <v>815</v>
      </c>
      <c r="C91" s="861" t="s">
        <v>100</v>
      </c>
      <c r="D91" s="157"/>
      <c r="E91" s="148"/>
      <c r="F91" s="148"/>
      <c r="G91" s="906">
        <f t="shared" si="35"/>
        <v>0</v>
      </c>
      <c r="H91" s="157"/>
      <c r="I91" s="148"/>
      <c r="J91" s="148"/>
      <c r="K91" s="906">
        <f t="shared" si="36"/>
        <v>0</v>
      </c>
      <c r="L91" s="157"/>
      <c r="M91" s="148"/>
      <c r="N91" s="148"/>
      <c r="O91" s="906">
        <f t="shared" si="37"/>
        <v>0</v>
      </c>
      <c r="P91" s="157"/>
      <c r="Q91" s="148"/>
      <c r="R91" s="148"/>
      <c r="S91" s="906">
        <f t="shared" si="38"/>
        <v>0</v>
      </c>
      <c r="T91" s="157"/>
      <c r="U91" s="148"/>
      <c r="V91" s="148"/>
      <c r="W91" s="906">
        <f t="shared" si="39"/>
        <v>0</v>
      </c>
    </row>
    <row r="92" spans="2:23">
      <c r="B92" s="544" t="s">
        <v>816</v>
      </c>
      <c r="C92" s="872" t="s">
        <v>100</v>
      </c>
      <c r="D92" s="382"/>
      <c r="E92" s="148"/>
      <c r="F92" s="148"/>
      <c r="G92" s="906">
        <f t="shared" si="35"/>
        <v>0</v>
      </c>
      <c r="H92" s="382"/>
      <c r="I92" s="148"/>
      <c r="J92" s="148"/>
      <c r="K92" s="906">
        <f t="shared" si="36"/>
        <v>0</v>
      </c>
      <c r="L92" s="382"/>
      <c r="M92" s="148"/>
      <c r="N92" s="148"/>
      <c r="O92" s="906">
        <f t="shared" si="37"/>
        <v>0</v>
      </c>
      <c r="P92" s="382"/>
      <c r="Q92" s="148"/>
      <c r="R92" s="148"/>
      <c r="S92" s="906">
        <f t="shared" si="38"/>
        <v>0</v>
      </c>
      <c r="T92" s="382"/>
      <c r="U92" s="148"/>
      <c r="V92" s="148"/>
      <c r="W92" s="906">
        <f t="shared" si="39"/>
        <v>0</v>
      </c>
    </row>
    <row r="93" spans="2:23">
      <c r="B93" s="544" t="s">
        <v>817</v>
      </c>
      <c r="C93" s="872" t="s">
        <v>100</v>
      </c>
      <c r="D93" s="382"/>
      <c r="E93" s="148"/>
      <c r="F93" s="148"/>
      <c r="G93" s="906">
        <f t="shared" si="35"/>
        <v>0</v>
      </c>
      <c r="H93" s="382"/>
      <c r="I93" s="148"/>
      <c r="J93" s="148"/>
      <c r="K93" s="906">
        <f t="shared" si="36"/>
        <v>0</v>
      </c>
      <c r="L93" s="382"/>
      <c r="M93" s="148"/>
      <c r="N93" s="148"/>
      <c r="O93" s="906">
        <f t="shared" si="37"/>
        <v>0</v>
      </c>
      <c r="P93" s="382"/>
      <c r="Q93" s="148"/>
      <c r="R93" s="148"/>
      <c r="S93" s="906">
        <f t="shared" si="38"/>
        <v>0</v>
      </c>
      <c r="T93" s="382"/>
      <c r="U93" s="148"/>
      <c r="V93" s="148"/>
      <c r="W93" s="906">
        <f t="shared" si="39"/>
        <v>0</v>
      </c>
    </row>
    <row r="94" spans="2:23">
      <c r="B94" s="544" t="s">
        <v>818</v>
      </c>
      <c r="C94" s="872" t="s">
        <v>100</v>
      </c>
      <c r="D94" s="382"/>
      <c r="E94" s="148"/>
      <c r="F94" s="148"/>
      <c r="G94" s="906">
        <f t="shared" si="35"/>
        <v>0</v>
      </c>
      <c r="H94" s="382"/>
      <c r="I94" s="148"/>
      <c r="J94" s="148"/>
      <c r="K94" s="906">
        <f t="shared" si="36"/>
        <v>0</v>
      </c>
      <c r="L94" s="382"/>
      <c r="M94" s="148"/>
      <c r="N94" s="148"/>
      <c r="O94" s="906">
        <f t="shared" si="37"/>
        <v>0</v>
      </c>
      <c r="P94" s="382"/>
      <c r="Q94" s="148"/>
      <c r="R94" s="148"/>
      <c r="S94" s="906">
        <f t="shared" si="38"/>
        <v>0</v>
      </c>
      <c r="T94" s="382"/>
      <c r="U94" s="148"/>
      <c r="V94" s="148"/>
      <c r="W94" s="906">
        <f t="shared" si="39"/>
        <v>0</v>
      </c>
    </row>
    <row r="95" spans="2:23">
      <c r="B95" s="544" t="s">
        <v>819</v>
      </c>
      <c r="C95" s="872" t="s">
        <v>100</v>
      </c>
      <c r="D95" s="382"/>
      <c r="E95" s="148"/>
      <c r="F95" s="148"/>
      <c r="G95" s="906">
        <f t="shared" si="35"/>
        <v>0</v>
      </c>
      <c r="H95" s="382"/>
      <c r="I95" s="148"/>
      <c r="J95" s="148"/>
      <c r="K95" s="906">
        <f t="shared" si="36"/>
        <v>0</v>
      </c>
      <c r="L95" s="382"/>
      <c r="M95" s="148"/>
      <c r="N95" s="148"/>
      <c r="O95" s="906">
        <f t="shared" si="37"/>
        <v>0</v>
      </c>
      <c r="P95" s="382"/>
      <c r="Q95" s="148"/>
      <c r="R95" s="148"/>
      <c r="S95" s="906">
        <f t="shared" si="38"/>
        <v>0</v>
      </c>
      <c r="T95" s="382"/>
      <c r="U95" s="148"/>
      <c r="V95" s="148"/>
      <c r="W95" s="906">
        <f t="shared" si="39"/>
        <v>0</v>
      </c>
    </row>
    <row r="96" spans="2:23">
      <c r="B96" s="544" t="s">
        <v>820</v>
      </c>
      <c r="C96" s="872" t="s">
        <v>100</v>
      </c>
      <c r="D96" s="149"/>
      <c r="E96" s="144"/>
      <c r="F96" s="144"/>
      <c r="G96" s="906">
        <f t="shared" si="35"/>
        <v>0</v>
      </c>
      <c r="H96" s="149"/>
      <c r="I96" s="144"/>
      <c r="J96" s="144"/>
      <c r="K96" s="906">
        <f t="shared" si="36"/>
        <v>0</v>
      </c>
      <c r="L96" s="149"/>
      <c r="M96" s="144"/>
      <c r="N96" s="144"/>
      <c r="O96" s="906">
        <f t="shared" si="37"/>
        <v>0</v>
      </c>
      <c r="P96" s="149"/>
      <c r="Q96" s="144"/>
      <c r="R96" s="144"/>
      <c r="S96" s="906">
        <f t="shared" si="38"/>
        <v>0</v>
      </c>
      <c r="T96" s="149"/>
      <c r="U96" s="144"/>
      <c r="V96" s="144"/>
      <c r="W96" s="906">
        <f t="shared" si="39"/>
        <v>0</v>
      </c>
    </row>
    <row r="97" spans="2:23">
      <c r="B97" s="544" t="s">
        <v>821</v>
      </c>
      <c r="C97" s="872" t="s">
        <v>100</v>
      </c>
      <c r="D97" s="149"/>
      <c r="E97" s="144"/>
      <c r="F97" s="144"/>
      <c r="G97" s="906">
        <f t="shared" si="35"/>
        <v>0</v>
      </c>
      <c r="H97" s="149"/>
      <c r="I97" s="144"/>
      <c r="J97" s="144"/>
      <c r="K97" s="906">
        <f t="shared" si="36"/>
        <v>0</v>
      </c>
      <c r="L97" s="149"/>
      <c r="M97" s="144"/>
      <c r="N97" s="144"/>
      <c r="O97" s="906">
        <f t="shared" si="37"/>
        <v>0</v>
      </c>
      <c r="P97" s="149"/>
      <c r="Q97" s="144"/>
      <c r="R97" s="144"/>
      <c r="S97" s="906">
        <f t="shared" si="38"/>
        <v>0</v>
      </c>
      <c r="T97" s="149"/>
      <c r="U97" s="144"/>
      <c r="V97" s="144"/>
      <c r="W97" s="906">
        <f t="shared" si="39"/>
        <v>0</v>
      </c>
    </row>
    <row r="98" spans="2:23">
      <c r="B98" s="544" t="s">
        <v>822</v>
      </c>
      <c r="C98" s="872" t="s">
        <v>100</v>
      </c>
      <c r="D98" s="149"/>
      <c r="E98" s="144"/>
      <c r="F98" s="144"/>
      <c r="G98" s="906">
        <f t="shared" si="35"/>
        <v>0</v>
      </c>
      <c r="H98" s="149"/>
      <c r="I98" s="144"/>
      <c r="J98" s="144"/>
      <c r="K98" s="906">
        <f t="shared" si="36"/>
        <v>0</v>
      </c>
      <c r="L98" s="149"/>
      <c r="M98" s="144"/>
      <c r="N98" s="144"/>
      <c r="O98" s="906">
        <f t="shared" si="37"/>
        <v>0</v>
      </c>
      <c r="P98" s="149"/>
      <c r="Q98" s="144"/>
      <c r="R98" s="144"/>
      <c r="S98" s="906">
        <f t="shared" si="38"/>
        <v>0</v>
      </c>
      <c r="T98" s="149"/>
      <c r="U98" s="144"/>
      <c r="V98" s="144"/>
      <c r="W98" s="906">
        <f t="shared" si="39"/>
        <v>0</v>
      </c>
    </row>
    <row r="99" spans="2:23">
      <c r="B99" s="544" t="s">
        <v>36</v>
      </c>
      <c r="C99" s="913" t="s">
        <v>100</v>
      </c>
      <c r="D99" s="155"/>
      <c r="E99" s="153"/>
      <c r="F99" s="153"/>
      <c r="G99" s="906">
        <f t="shared" si="35"/>
        <v>0</v>
      </c>
      <c r="H99" s="155"/>
      <c r="I99" s="153"/>
      <c r="J99" s="153"/>
      <c r="K99" s="906">
        <f t="shared" si="36"/>
        <v>0</v>
      </c>
      <c r="L99" s="155"/>
      <c r="M99" s="153"/>
      <c r="N99" s="153"/>
      <c r="O99" s="906">
        <f t="shared" si="37"/>
        <v>0</v>
      </c>
      <c r="P99" s="155"/>
      <c r="Q99" s="153"/>
      <c r="R99" s="153"/>
      <c r="S99" s="906">
        <f t="shared" si="38"/>
        <v>0</v>
      </c>
      <c r="T99" s="155"/>
      <c r="U99" s="153"/>
      <c r="V99" s="153"/>
      <c r="W99" s="906">
        <f t="shared" si="39"/>
        <v>0</v>
      </c>
    </row>
    <row r="100" spans="2:23" ht="13.5" thickBot="1">
      <c r="B100" s="547" t="s">
        <v>36</v>
      </c>
      <c r="C100" s="863" t="s">
        <v>100</v>
      </c>
      <c r="D100" s="154"/>
      <c r="E100" s="152"/>
      <c r="F100" s="152"/>
      <c r="G100" s="907">
        <f t="shared" si="35"/>
        <v>0</v>
      </c>
      <c r="H100" s="154"/>
      <c r="I100" s="152"/>
      <c r="J100" s="152"/>
      <c r="K100" s="907">
        <f t="shared" si="36"/>
        <v>0</v>
      </c>
      <c r="L100" s="154"/>
      <c r="M100" s="152"/>
      <c r="N100" s="152"/>
      <c r="O100" s="907">
        <f t="shared" si="37"/>
        <v>0</v>
      </c>
      <c r="P100" s="154"/>
      <c r="Q100" s="152"/>
      <c r="R100" s="152"/>
      <c r="S100" s="907">
        <f t="shared" si="38"/>
        <v>0</v>
      </c>
      <c r="T100" s="154"/>
      <c r="U100" s="152"/>
      <c r="V100" s="152"/>
      <c r="W100" s="907">
        <f t="shared" si="39"/>
        <v>0</v>
      </c>
    </row>
    <row r="101" spans="2:23" s="837" customFormat="1" ht="13.5" thickBot="1">
      <c r="B101" s="867"/>
      <c r="C101" s="868"/>
      <c r="D101" s="904"/>
      <c r="E101" s="904"/>
      <c r="F101" s="904"/>
      <c r="G101" s="905"/>
      <c r="H101" s="904"/>
      <c r="I101" s="904"/>
      <c r="J101" s="904"/>
      <c r="K101" s="905"/>
      <c r="L101" s="904"/>
      <c r="M101" s="904"/>
      <c r="N101" s="904"/>
      <c r="O101" s="905"/>
      <c r="P101" s="904"/>
      <c r="Q101" s="904"/>
      <c r="R101" s="904"/>
      <c r="S101" s="905"/>
      <c r="T101" s="904"/>
      <c r="U101" s="904"/>
      <c r="V101" s="904"/>
      <c r="W101" s="905"/>
    </row>
    <row r="102" spans="2:23" s="828" customFormat="1">
      <c r="B102" s="869" t="s">
        <v>866</v>
      </c>
      <c r="C102" s="870"/>
      <c r="D102" s="898"/>
      <c r="E102" s="899"/>
      <c r="F102" s="899"/>
      <c r="G102" s="903">
        <f>G103+G116+G129+G130</f>
        <v>0</v>
      </c>
      <c r="H102" s="898"/>
      <c r="I102" s="899"/>
      <c r="J102" s="899"/>
      <c r="K102" s="903">
        <f>K103+K116+K129+K130</f>
        <v>0</v>
      </c>
      <c r="L102" s="898"/>
      <c r="M102" s="899"/>
      <c r="N102" s="899"/>
      <c r="O102" s="903">
        <f>O103+O116+O129+O130</f>
        <v>0</v>
      </c>
      <c r="P102" s="898"/>
      <c r="Q102" s="899"/>
      <c r="R102" s="899"/>
      <c r="S102" s="903">
        <f>S103+S116+S129+S130</f>
        <v>0</v>
      </c>
      <c r="T102" s="898"/>
      <c r="U102" s="899"/>
      <c r="V102" s="899"/>
      <c r="W102" s="903">
        <f>W103+W116+W129+W130</f>
        <v>0</v>
      </c>
    </row>
    <row r="103" spans="2:23" s="828" customFormat="1">
      <c r="B103" s="854" t="s">
        <v>823</v>
      </c>
      <c r="C103" s="871"/>
      <c r="D103" s="856"/>
      <c r="E103" s="857"/>
      <c r="F103" s="857"/>
      <c r="G103" s="858">
        <f>SUM(G104:G115)</f>
        <v>0</v>
      </c>
      <c r="H103" s="856"/>
      <c r="I103" s="857"/>
      <c r="J103" s="857"/>
      <c r="K103" s="858">
        <f>SUM(K104:K115)</f>
        <v>0</v>
      </c>
      <c r="L103" s="856"/>
      <c r="M103" s="857"/>
      <c r="N103" s="857"/>
      <c r="O103" s="858">
        <f>SUM(O104:O115)</f>
        <v>0</v>
      </c>
      <c r="P103" s="856"/>
      <c r="Q103" s="857"/>
      <c r="R103" s="857"/>
      <c r="S103" s="858">
        <f>SUM(S104:S115)</f>
        <v>0</v>
      </c>
      <c r="T103" s="856"/>
      <c r="U103" s="857"/>
      <c r="V103" s="857"/>
      <c r="W103" s="858">
        <f>SUM(W104:W115)</f>
        <v>0</v>
      </c>
    </row>
    <row r="104" spans="2:23">
      <c r="B104" s="860" t="s">
        <v>487</v>
      </c>
      <c r="C104" s="872" t="s">
        <v>488</v>
      </c>
      <c r="D104" s="151"/>
      <c r="E104" s="144"/>
      <c r="F104" s="144"/>
      <c r="G104" s="906">
        <f t="shared" ref="G104:G115" si="40">D104*(E104+F104)</f>
        <v>0</v>
      </c>
      <c r="H104" s="151"/>
      <c r="I104" s="144"/>
      <c r="J104" s="144"/>
      <c r="K104" s="906">
        <f t="shared" ref="K104:K115" si="41">H104*(I104+J104)</f>
        <v>0</v>
      </c>
      <c r="L104" s="151"/>
      <c r="M104" s="144"/>
      <c r="N104" s="144"/>
      <c r="O104" s="906">
        <f t="shared" ref="O104:O115" si="42">L104*(M104+N104)</f>
        <v>0</v>
      </c>
      <c r="P104" s="151"/>
      <c r="Q104" s="144"/>
      <c r="R104" s="144"/>
      <c r="S104" s="906">
        <f t="shared" ref="S104:S115" si="43">P104*(Q104+R104)</f>
        <v>0</v>
      </c>
      <c r="T104" s="151"/>
      <c r="U104" s="144"/>
      <c r="V104" s="144"/>
      <c r="W104" s="906">
        <f t="shared" ref="W104:W115" si="44">T104*(U104+V104)</f>
        <v>0</v>
      </c>
    </row>
    <row r="105" spans="2:23">
      <c r="B105" s="860" t="s">
        <v>489</v>
      </c>
      <c r="C105" s="872" t="s">
        <v>488</v>
      </c>
      <c r="D105" s="151"/>
      <c r="E105" s="144"/>
      <c r="F105" s="144"/>
      <c r="G105" s="906">
        <f t="shared" si="40"/>
        <v>0</v>
      </c>
      <c r="H105" s="151"/>
      <c r="I105" s="144"/>
      <c r="J105" s="144"/>
      <c r="K105" s="906">
        <f t="shared" si="41"/>
        <v>0</v>
      </c>
      <c r="L105" s="151"/>
      <c r="M105" s="144"/>
      <c r="N105" s="144"/>
      <c r="O105" s="906">
        <f t="shared" si="42"/>
        <v>0</v>
      </c>
      <c r="P105" s="151"/>
      <c r="Q105" s="144"/>
      <c r="R105" s="144"/>
      <c r="S105" s="906">
        <f t="shared" si="43"/>
        <v>0</v>
      </c>
      <c r="T105" s="151"/>
      <c r="U105" s="144"/>
      <c r="V105" s="144"/>
      <c r="W105" s="906">
        <f t="shared" si="44"/>
        <v>0</v>
      </c>
    </row>
    <row r="106" spans="2:23">
      <c r="B106" s="860" t="s">
        <v>490</v>
      </c>
      <c r="C106" s="872" t="s">
        <v>488</v>
      </c>
      <c r="D106" s="151"/>
      <c r="E106" s="144"/>
      <c r="F106" s="144"/>
      <c r="G106" s="906">
        <f t="shared" si="40"/>
        <v>0</v>
      </c>
      <c r="H106" s="151"/>
      <c r="I106" s="144"/>
      <c r="J106" s="144"/>
      <c r="K106" s="906">
        <f t="shared" si="41"/>
        <v>0</v>
      </c>
      <c r="L106" s="151"/>
      <c r="M106" s="144"/>
      <c r="N106" s="144"/>
      <c r="O106" s="906">
        <f t="shared" si="42"/>
        <v>0</v>
      </c>
      <c r="P106" s="151"/>
      <c r="Q106" s="144"/>
      <c r="R106" s="144"/>
      <c r="S106" s="906">
        <f t="shared" si="43"/>
        <v>0</v>
      </c>
      <c r="T106" s="151"/>
      <c r="U106" s="144"/>
      <c r="V106" s="144"/>
      <c r="W106" s="906">
        <f t="shared" si="44"/>
        <v>0</v>
      </c>
    </row>
    <row r="107" spans="2:23">
      <c r="B107" s="860" t="s">
        <v>491</v>
      </c>
      <c r="C107" s="872" t="s">
        <v>488</v>
      </c>
      <c r="D107" s="151"/>
      <c r="E107" s="144"/>
      <c r="F107" s="144"/>
      <c r="G107" s="906">
        <f t="shared" si="40"/>
        <v>0</v>
      </c>
      <c r="H107" s="151"/>
      <c r="I107" s="144"/>
      <c r="J107" s="144"/>
      <c r="K107" s="906">
        <f t="shared" si="41"/>
        <v>0</v>
      </c>
      <c r="L107" s="151"/>
      <c r="M107" s="144"/>
      <c r="N107" s="144"/>
      <c r="O107" s="906">
        <f t="shared" si="42"/>
        <v>0</v>
      </c>
      <c r="P107" s="151"/>
      <c r="Q107" s="144"/>
      <c r="R107" s="144"/>
      <c r="S107" s="906">
        <f t="shared" si="43"/>
        <v>0</v>
      </c>
      <c r="T107" s="151"/>
      <c r="U107" s="144"/>
      <c r="V107" s="144"/>
      <c r="W107" s="906">
        <f t="shared" si="44"/>
        <v>0</v>
      </c>
    </row>
    <row r="108" spans="2:23">
      <c r="B108" s="860" t="s">
        <v>492</v>
      </c>
      <c r="C108" s="872" t="s">
        <v>488</v>
      </c>
      <c r="D108" s="151"/>
      <c r="E108" s="144"/>
      <c r="F108" s="144"/>
      <c r="G108" s="906">
        <f t="shared" si="40"/>
        <v>0</v>
      </c>
      <c r="H108" s="151"/>
      <c r="I108" s="144"/>
      <c r="J108" s="144"/>
      <c r="K108" s="906">
        <f t="shared" si="41"/>
        <v>0</v>
      </c>
      <c r="L108" s="151"/>
      <c r="M108" s="144"/>
      <c r="N108" s="144"/>
      <c r="O108" s="906">
        <f t="shared" si="42"/>
        <v>0</v>
      </c>
      <c r="P108" s="151"/>
      <c r="Q108" s="144"/>
      <c r="R108" s="144"/>
      <c r="S108" s="906">
        <f t="shared" si="43"/>
        <v>0</v>
      </c>
      <c r="T108" s="151"/>
      <c r="U108" s="144"/>
      <c r="V108" s="144"/>
      <c r="W108" s="906">
        <f t="shared" si="44"/>
        <v>0</v>
      </c>
    </row>
    <row r="109" spans="2:23">
      <c r="B109" s="860" t="s">
        <v>493</v>
      </c>
      <c r="C109" s="872" t="s">
        <v>488</v>
      </c>
      <c r="D109" s="151"/>
      <c r="E109" s="144"/>
      <c r="F109" s="144"/>
      <c r="G109" s="906">
        <f t="shared" si="40"/>
        <v>0</v>
      </c>
      <c r="H109" s="151"/>
      <c r="I109" s="144"/>
      <c r="J109" s="144"/>
      <c r="K109" s="906">
        <f t="shared" si="41"/>
        <v>0</v>
      </c>
      <c r="L109" s="151"/>
      <c r="M109" s="144"/>
      <c r="N109" s="144"/>
      <c r="O109" s="906">
        <f t="shared" si="42"/>
        <v>0</v>
      </c>
      <c r="P109" s="151"/>
      <c r="Q109" s="144"/>
      <c r="R109" s="144"/>
      <c r="S109" s="906">
        <f t="shared" si="43"/>
        <v>0</v>
      </c>
      <c r="T109" s="151"/>
      <c r="U109" s="144"/>
      <c r="V109" s="144"/>
      <c r="W109" s="906">
        <f t="shared" si="44"/>
        <v>0</v>
      </c>
    </row>
    <row r="110" spans="2:23">
      <c r="B110" s="860" t="s">
        <v>494</v>
      </c>
      <c r="C110" s="872" t="s">
        <v>488</v>
      </c>
      <c r="D110" s="151"/>
      <c r="E110" s="144"/>
      <c r="F110" s="144"/>
      <c r="G110" s="906">
        <f t="shared" si="40"/>
        <v>0</v>
      </c>
      <c r="H110" s="151"/>
      <c r="I110" s="144"/>
      <c r="J110" s="144"/>
      <c r="K110" s="906">
        <f t="shared" si="41"/>
        <v>0</v>
      </c>
      <c r="L110" s="151"/>
      <c r="M110" s="144"/>
      <c r="N110" s="144"/>
      <c r="O110" s="906">
        <f t="shared" si="42"/>
        <v>0</v>
      </c>
      <c r="P110" s="151"/>
      <c r="Q110" s="144"/>
      <c r="R110" s="144"/>
      <c r="S110" s="906">
        <f t="shared" si="43"/>
        <v>0</v>
      </c>
      <c r="T110" s="151"/>
      <c r="U110" s="144"/>
      <c r="V110" s="144"/>
      <c r="W110" s="906">
        <f t="shared" si="44"/>
        <v>0</v>
      </c>
    </row>
    <row r="111" spans="2:23">
      <c r="B111" s="860" t="s">
        <v>495</v>
      </c>
      <c r="C111" s="872" t="s">
        <v>488</v>
      </c>
      <c r="D111" s="151"/>
      <c r="E111" s="144"/>
      <c r="F111" s="144"/>
      <c r="G111" s="906">
        <f t="shared" si="40"/>
        <v>0</v>
      </c>
      <c r="H111" s="151"/>
      <c r="I111" s="144"/>
      <c r="J111" s="144"/>
      <c r="K111" s="906">
        <f t="shared" si="41"/>
        <v>0</v>
      </c>
      <c r="L111" s="151"/>
      <c r="M111" s="144"/>
      <c r="N111" s="144"/>
      <c r="O111" s="906">
        <f t="shared" si="42"/>
        <v>0</v>
      </c>
      <c r="P111" s="151"/>
      <c r="Q111" s="144"/>
      <c r="R111" s="144"/>
      <c r="S111" s="906">
        <f t="shared" si="43"/>
        <v>0</v>
      </c>
      <c r="T111" s="151"/>
      <c r="U111" s="144"/>
      <c r="V111" s="144"/>
      <c r="W111" s="906">
        <f t="shared" si="44"/>
        <v>0</v>
      </c>
    </row>
    <row r="112" spans="2:23">
      <c r="B112" s="860" t="s">
        <v>496</v>
      </c>
      <c r="C112" s="872" t="s">
        <v>488</v>
      </c>
      <c r="D112" s="151"/>
      <c r="E112" s="144"/>
      <c r="F112" s="144"/>
      <c r="G112" s="906">
        <f t="shared" si="40"/>
        <v>0</v>
      </c>
      <c r="H112" s="151"/>
      <c r="I112" s="144"/>
      <c r="J112" s="144"/>
      <c r="K112" s="906">
        <f t="shared" si="41"/>
        <v>0</v>
      </c>
      <c r="L112" s="151"/>
      <c r="M112" s="144"/>
      <c r="N112" s="144"/>
      <c r="O112" s="906">
        <f t="shared" si="42"/>
        <v>0</v>
      </c>
      <c r="P112" s="151"/>
      <c r="Q112" s="144"/>
      <c r="R112" s="144"/>
      <c r="S112" s="906">
        <f t="shared" si="43"/>
        <v>0</v>
      </c>
      <c r="T112" s="151"/>
      <c r="U112" s="144"/>
      <c r="V112" s="144"/>
      <c r="W112" s="906">
        <f t="shared" si="44"/>
        <v>0</v>
      </c>
    </row>
    <row r="113" spans="2:23">
      <c r="B113" s="860" t="s">
        <v>497</v>
      </c>
      <c r="C113" s="872" t="s">
        <v>488</v>
      </c>
      <c r="D113" s="151"/>
      <c r="E113" s="144"/>
      <c r="F113" s="144"/>
      <c r="G113" s="906">
        <f t="shared" si="40"/>
        <v>0</v>
      </c>
      <c r="H113" s="151"/>
      <c r="I113" s="144"/>
      <c r="J113" s="144"/>
      <c r="K113" s="906">
        <f t="shared" si="41"/>
        <v>0</v>
      </c>
      <c r="L113" s="151"/>
      <c r="M113" s="144"/>
      <c r="N113" s="144"/>
      <c r="O113" s="906">
        <f t="shared" si="42"/>
        <v>0</v>
      </c>
      <c r="P113" s="151"/>
      <c r="Q113" s="144"/>
      <c r="R113" s="144"/>
      <c r="S113" s="906">
        <f t="shared" si="43"/>
        <v>0</v>
      </c>
      <c r="T113" s="151"/>
      <c r="U113" s="144"/>
      <c r="V113" s="144"/>
      <c r="W113" s="906">
        <f t="shared" si="44"/>
        <v>0</v>
      </c>
    </row>
    <row r="114" spans="2:23">
      <c r="B114" s="860" t="s">
        <v>498</v>
      </c>
      <c r="C114" s="872" t="s">
        <v>488</v>
      </c>
      <c r="D114" s="151"/>
      <c r="E114" s="144"/>
      <c r="F114" s="144"/>
      <c r="G114" s="906">
        <f t="shared" si="40"/>
        <v>0</v>
      </c>
      <c r="H114" s="151"/>
      <c r="I114" s="144"/>
      <c r="J114" s="144"/>
      <c r="K114" s="906">
        <f t="shared" si="41"/>
        <v>0</v>
      </c>
      <c r="L114" s="151"/>
      <c r="M114" s="144"/>
      <c r="N114" s="144"/>
      <c r="O114" s="906">
        <f t="shared" si="42"/>
        <v>0</v>
      </c>
      <c r="P114" s="151"/>
      <c r="Q114" s="144"/>
      <c r="R114" s="144"/>
      <c r="S114" s="906">
        <f t="shared" si="43"/>
        <v>0</v>
      </c>
      <c r="T114" s="151"/>
      <c r="U114" s="144"/>
      <c r="V114" s="144"/>
      <c r="W114" s="906">
        <f t="shared" si="44"/>
        <v>0</v>
      </c>
    </row>
    <row r="115" spans="2:23">
      <c r="B115" s="860" t="s">
        <v>499</v>
      </c>
      <c r="C115" s="872" t="s">
        <v>488</v>
      </c>
      <c r="D115" s="151"/>
      <c r="E115" s="144"/>
      <c r="F115" s="144"/>
      <c r="G115" s="906">
        <f t="shared" si="40"/>
        <v>0</v>
      </c>
      <c r="H115" s="151"/>
      <c r="I115" s="144"/>
      <c r="J115" s="144"/>
      <c r="K115" s="906">
        <f t="shared" si="41"/>
        <v>0</v>
      </c>
      <c r="L115" s="151"/>
      <c r="M115" s="144"/>
      <c r="N115" s="144"/>
      <c r="O115" s="906">
        <f t="shared" si="42"/>
        <v>0</v>
      </c>
      <c r="P115" s="151"/>
      <c r="Q115" s="144"/>
      <c r="R115" s="144"/>
      <c r="S115" s="906">
        <f t="shared" si="43"/>
        <v>0</v>
      </c>
      <c r="T115" s="151"/>
      <c r="U115" s="144"/>
      <c r="V115" s="144"/>
      <c r="W115" s="906">
        <f t="shared" si="44"/>
        <v>0</v>
      </c>
    </row>
    <row r="116" spans="2:23" s="828" customFormat="1">
      <c r="B116" s="854" t="s">
        <v>824</v>
      </c>
      <c r="C116" s="871"/>
      <c r="D116" s="856"/>
      <c r="E116" s="857"/>
      <c r="F116" s="857"/>
      <c r="G116" s="858">
        <f>SUM(G117:G128)</f>
        <v>0</v>
      </c>
      <c r="H116" s="856"/>
      <c r="I116" s="857"/>
      <c r="J116" s="857"/>
      <c r="K116" s="858">
        <f>SUM(K117:K128)</f>
        <v>0</v>
      </c>
      <c r="L116" s="856"/>
      <c r="M116" s="857"/>
      <c r="N116" s="857"/>
      <c r="O116" s="858">
        <f>SUM(O117:O128)</f>
        <v>0</v>
      </c>
      <c r="P116" s="856"/>
      <c r="Q116" s="857"/>
      <c r="R116" s="857"/>
      <c r="S116" s="858">
        <f>SUM(S117:S128)</f>
        <v>0</v>
      </c>
      <c r="T116" s="856"/>
      <c r="U116" s="857"/>
      <c r="V116" s="857"/>
      <c r="W116" s="858">
        <f>SUM(W117:W128)</f>
        <v>0</v>
      </c>
    </row>
    <row r="117" spans="2:23">
      <c r="B117" s="860" t="s">
        <v>487</v>
      </c>
      <c r="C117" s="872" t="s">
        <v>100</v>
      </c>
      <c r="D117" s="151"/>
      <c r="E117" s="144"/>
      <c r="F117" s="144"/>
      <c r="G117" s="906">
        <f t="shared" ref="G117:G128" si="45">D117*(E117+F117)</f>
        <v>0</v>
      </c>
      <c r="H117" s="151"/>
      <c r="I117" s="144"/>
      <c r="J117" s="144"/>
      <c r="K117" s="906">
        <f t="shared" ref="K117:K128" si="46">H117*(I117+J117)</f>
        <v>0</v>
      </c>
      <c r="L117" s="151"/>
      <c r="M117" s="144"/>
      <c r="N117" s="144"/>
      <c r="O117" s="906">
        <f t="shared" ref="O117:O128" si="47">L117*(M117+N117)</f>
        <v>0</v>
      </c>
      <c r="P117" s="151"/>
      <c r="Q117" s="144"/>
      <c r="R117" s="144"/>
      <c r="S117" s="906">
        <f t="shared" ref="S117:S128" si="48">P117*(Q117+R117)</f>
        <v>0</v>
      </c>
      <c r="T117" s="151"/>
      <c r="U117" s="144"/>
      <c r="V117" s="144"/>
      <c r="W117" s="906">
        <f t="shared" ref="W117:W128" si="49">T117*(U117+V117)</f>
        <v>0</v>
      </c>
    </row>
    <row r="118" spans="2:23">
      <c r="B118" s="860" t="s">
        <v>489</v>
      </c>
      <c r="C118" s="872" t="s">
        <v>100</v>
      </c>
      <c r="D118" s="151"/>
      <c r="E118" s="144"/>
      <c r="F118" s="144"/>
      <c r="G118" s="906">
        <f t="shared" si="45"/>
        <v>0</v>
      </c>
      <c r="H118" s="151"/>
      <c r="I118" s="144"/>
      <c r="J118" s="144"/>
      <c r="K118" s="906">
        <f t="shared" si="46"/>
        <v>0</v>
      </c>
      <c r="L118" s="151"/>
      <c r="M118" s="144"/>
      <c r="N118" s="144"/>
      <c r="O118" s="906">
        <f t="shared" si="47"/>
        <v>0</v>
      </c>
      <c r="P118" s="151"/>
      <c r="Q118" s="144"/>
      <c r="R118" s="144"/>
      <c r="S118" s="906">
        <f t="shared" si="48"/>
        <v>0</v>
      </c>
      <c r="T118" s="151"/>
      <c r="U118" s="144"/>
      <c r="V118" s="144"/>
      <c r="W118" s="906">
        <f t="shared" si="49"/>
        <v>0</v>
      </c>
    </row>
    <row r="119" spans="2:23">
      <c r="B119" s="860" t="s">
        <v>490</v>
      </c>
      <c r="C119" s="872" t="s">
        <v>100</v>
      </c>
      <c r="D119" s="151"/>
      <c r="E119" s="144"/>
      <c r="F119" s="144"/>
      <c r="G119" s="906">
        <f t="shared" si="45"/>
        <v>0</v>
      </c>
      <c r="H119" s="151"/>
      <c r="I119" s="144"/>
      <c r="J119" s="144"/>
      <c r="K119" s="906">
        <f t="shared" si="46"/>
        <v>0</v>
      </c>
      <c r="L119" s="151"/>
      <c r="M119" s="144"/>
      <c r="N119" s="144"/>
      <c r="O119" s="906">
        <f t="shared" si="47"/>
        <v>0</v>
      </c>
      <c r="P119" s="151"/>
      <c r="Q119" s="144"/>
      <c r="R119" s="144"/>
      <c r="S119" s="906">
        <f t="shared" si="48"/>
        <v>0</v>
      </c>
      <c r="T119" s="151"/>
      <c r="U119" s="144"/>
      <c r="V119" s="144"/>
      <c r="W119" s="906">
        <f t="shared" si="49"/>
        <v>0</v>
      </c>
    </row>
    <row r="120" spans="2:23">
      <c r="B120" s="860" t="s">
        <v>491</v>
      </c>
      <c r="C120" s="872" t="s">
        <v>100</v>
      </c>
      <c r="D120" s="151"/>
      <c r="E120" s="144"/>
      <c r="F120" s="144"/>
      <c r="G120" s="906">
        <f t="shared" si="45"/>
        <v>0</v>
      </c>
      <c r="H120" s="151"/>
      <c r="I120" s="144"/>
      <c r="J120" s="144"/>
      <c r="K120" s="906">
        <f t="shared" si="46"/>
        <v>0</v>
      </c>
      <c r="L120" s="151"/>
      <c r="M120" s="144"/>
      <c r="N120" s="144"/>
      <c r="O120" s="906">
        <f t="shared" si="47"/>
        <v>0</v>
      </c>
      <c r="P120" s="151"/>
      <c r="Q120" s="144"/>
      <c r="R120" s="144"/>
      <c r="S120" s="906">
        <f t="shared" si="48"/>
        <v>0</v>
      </c>
      <c r="T120" s="151"/>
      <c r="U120" s="144"/>
      <c r="V120" s="144"/>
      <c r="W120" s="906">
        <f t="shared" si="49"/>
        <v>0</v>
      </c>
    </row>
    <row r="121" spans="2:23">
      <c r="B121" s="860" t="s">
        <v>492</v>
      </c>
      <c r="C121" s="872" t="s">
        <v>100</v>
      </c>
      <c r="D121" s="151"/>
      <c r="E121" s="144"/>
      <c r="F121" s="144"/>
      <c r="G121" s="906">
        <f t="shared" si="45"/>
        <v>0</v>
      </c>
      <c r="H121" s="151"/>
      <c r="I121" s="144"/>
      <c r="J121" s="144"/>
      <c r="K121" s="906">
        <f t="shared" si="46"/>
        <v>0</v>
      </c>
      <c r="L121" s="151"/>
      <c r="M121" s="144"/>
      <c r="N121" s="144"/>
      <c r="O121" s="906">
        <f t="shared" si="47"/>
        <v>0</v>
      </c>
      <c r="P121" s="151"/>
      <c r="Q121" s="144"/>
      <c r="R121" s="144"/>
      <c r="S121" s="906">
        <f t="shared" si="48"/>
        <v>0</v>
      </c>
      <c r="T121" s="151"/>
      <c r="U121" s="144"/>
      <c r="V121" s="144"/>
      <c r="W121" s="906">
        <f t="shared" si="49"/>
        <v>0</v>
      </c>
    </row>
    <row r="122" spans="2:23">
      <c r="B122" s="860" t="s">
        <v>493</v>
      </c>
      <c r="C122" s="872" t="s">
        <v>100</v>
      </c>
      <c r="D122" s="151"/>
      <c r="E122" s="144"/>
      <c r="F122" s="144"/>
      <c r="G122" s="906">
        <f t="shared" si="45"/>
        <v>0</v>
      </c>
      <c r="H122" s="151"/>
      <c r="I122" s="144"/>
      <c r="J122" s="144"/>
      <c r="K122" s="906">
        <f t="shared" si="46"/>
        <v>0</v>
      </c>
      <c r="L122" s="151"/>
      <c r="M122" s="144"/>
      <c r="N122" s="144"/>
      <c r="O122" s="906">
        <f t="shared" si="47"/>
        <v>0</v>
      </c>
      <c r="P122" s="151"/>
      <c r="Q122" s="144"/>
      <c r="R122" s="144"/>
      <c r="S122" s="906">
        <f t="shared" si="48"/>
        <v>0</v>
      </c>
      <c r="T122" s="151"/>
      <c r="U122" s="144"/>
      <c r="V122" s="144"/>
      <c r="W122" s="906">
        <f t="shared" si="49"/>
        <v>0</v>
      </c>
    </row>
    <row r="123" spans="2:23">
      <c r="B123" s="860" t="s">
        <v>494</v>
      </c>
      <c r="C123" s="872" t="s">
        <v>100</v>
      </c>
      <c r="D123" s="151"/>
      <c r="E123" s="144"/>
      <c r="F123" s="144"/>
      <c r="G123" s="906">
        <f t="shared" si="45"/>
        <v>0</v>
      </c>
      <c r="H123" s="151"/>
      <c r="I123" s="144"/>
      <c r="J123" s="144"/>
      <c r="K123" s="906">
        <f t="shared" si="46"/>
        <v>0</v>
      </c>
      <c r="L123" s="151"/>
      <c r="M123" s="144"/>
      <c r="N123" s="144"/>
      <c r="O123" s="906">
        <f t="shared" si="47"/>
        <v>0</v>
      </c>
      <c r="P123" s="151"/>
      <c r="Q123" s="144"/>
      <c r="R123" s="144"/>
      <c r="S123" s="906">
        <f t="shared" si="48"/>
        <v>0</v>
      </c>
      <c r="T123" s="151"/>
      <c r="U123" s="144"/>
      <c r="V123" s="144"/>
      <c r="W123" s="906">
        <f t="shared" si="49"/>
        <v>0</v>
      </c>
    </row>
    <row r="124" spans="2:23">
      <c r="B124" s="860" t="s">
        <v>495</v>
      </c>
      <c r="C124" s="872" t="s">
        <v>100</v>
      </c>
      <c r="D124" s="151"/>
      <c r="E124" s="144"/>
      <c r="F124" s="144"/>
      <c r="G124" s="906">
        <f t="shared" si="45"/>
        <v>0</v>
      </c>
      <c r="H124" s="151"/>
      <c r="I124" s="144"/>
      <c r="J124" s="144"/>
      <c r="K124" s="906">
        <f t="shared" si="46"/>
        <v>0</v>
      </c>
      <c r="L124" s="151"/>
      <c r="M124" s="144"/>
      <c r="N124" s="144"/>
      <c r="O124" s="906">
        <f t="shared" si="47"/>
        <v>0</v>
      </c>
      <c r="P124" s="151"/>
      <c r="Q124" s="144"/>
      <c r="R124" s="144"/>
      <c r="S124" s="906">
        <f t="shared" si="48"/>
        <v>0</v>
      </c>
      <c r="T124" s="151"/>
      <c r="U124" s="144"/>
      <c r="V124" s="144"/>
      <c r="W124" s="906">
        <f t="shared" si="49"/>
        <v>0</v>
      </c>
    </row>
    <row r="125" spans="2:23">
      <c r="B125" s="860" t="s">
        <v>496</v>
      </c>
      <c r="C125" s="872" t="s">
        <v>100</v>
      </c>
      <c r="D125" s="151"/>
      <c r="E125" s="144"/>
      <c r="F125" s="144"/>
      <c r="G125" s="906">
        <f t="shared" si="45"/>
        <v>0</v>
      </c>
      <c r="H125" s="151"/>
      <c r="I125" s="144"/>
      <c r="J125" s="144"/>
      <c r="K125" s="906">
        <f t="shared" si="46"/>
        <v>0</v>
      </c>
      <c r="L125" s="151"/>
      <c r="M125" s="144"/>
      <c r="N125" s="144"/>
      <c r="O125" s="906">
        <f t="shared" si="47"/>
        <v>0</v>
      </c>
      <c r="P125" s="151"/>
      <c r="Q125" s="144"/>
      <c r="R125" s="144"/>
      <c r="S125" s="906">
        <f t="shared" si="48"/>
        <v>0</v>
      </c>
      <c r="T125" s="151"/>
      <c r="U125" s="144"/>
      <c r="V125" s="144"/>
      <c r="W125" s="906">
        <f t="shared" si="49"/>
        <v>0</v>
      </c>
    </row>
    <row r="126" spans="2:23">
      <c r="B126" s="860" t="s">
        <v>497</v>
      </c>
      <c r="C126" s="872" t="s">
        <v>100</v>
      </c>
      <c r="D126" s="151"/>
      <c r="E126" s="144"/>
      <c r="F126" s="144"/>
      <c r="G126" s="906">
        <f t="shared" si="45"/>
        <v>0</v>
      </c>
      <c r="H126" s="151"/>
      <c r="I126" s="144"/>
      <c r="J126" s="144"/>
      <c r="K126" s="906">
        <f t="shared" si="46"/>
        <v>0</v>
      </c>
      <c r="L126" s="151"/>
      <c r="M126" s="144"/>
      <c r="N126" s="144"/>
      <c r="O126" s="906">
        <f t="shared" si="47"/>
        <v>0</v>
      </c>
      <c r="P126" s="151"/>
      <c r="Q126" s="144"/>
      <c r="R126" s="144"/>
      <c r="S126" s="906">
        <f t="shared" si="48"/>
        <v>0</v>
      </c>
      <c r="T126" s="151"/>
      <c r="U126" s="144"/>
      <c r="V126" s="144"/>
      <c r="W126" s="906">
        <f t="shared" si="49"/>
        <v>0</v>
      </c>
    </row>
    <row r="127" spans="2:23">
      <c r="B127" s="860" t="s">
        <v>498</v>
      </c>
      <c r="C127" s="872" t="s">
        <v>100</v>
      </c>
      <c r="D127" s="151"/>
      <c r="E127" s="144"/>
      <c r="F127" s="144"/>
      <c r="G127" s="906">
        <f t="shared" si="45"/>
        <v>0</v>
      </c>
      <c r="H127" s="151"/>
      <c r="I127" s="144"/>
      <c r="J127" s="144"/>
      <c r="K127" s="906">
        <f t="shared" si="46"/>
        <v>0</v>
      </c>
      <c r="L127" s="151"/>
      <c r="M127" s="144"/>
      <c r="N127" s="144"/>
      <c r="O127" s="906">
        <f t="shared" si="47"/>
        <v>0</v>
      </c>
      <c r="P127" s="151"/>
      <c r="Q127" s="144"/>
      <c r="R127" s="144"/>
      <c r="S127" s="906">
        <f t="shared" si="48"/>
        <v>0</v>
      </c>
      <c r="T127" s="151"/>
      <c r="U127" s="144"/>
      <c r="V127" s="144"/>
      <c r="W127" s="906">
        <f t="shared" si="49"/>
        <v>0</v>
      </c>
    </row>
    <row r="128" spans="2:23">
      <c r="B128" s="860" t="s">
        <v>499</v>
      </c>
      <c r="C128" s="872" t="s">
        <v>100</v>
      </c>
      <c r="D128" s="151"/>
      <c r="E128" s="144"/>
      <c r="F128" s="144"/>
      <c r="G128" s="906">
        <f t="shared" si="45"/>
        <v>0</v>
      </c>
      <c r="H128" s="151"/>
      <c r="I128" s="144"/>
      <c r="J128" s="144"/>
      <c r="K128" s="906">
        <f t="shared" si="46"/>
        <v>0</v>
      </c>
      <c r="L128" s="151"/>
      <c r="M128" s="144"/>
      <c r="N128" s="144"/>
      <c r="O128" s="906">
        <f t="shared" si="47"/>
        <v>0</v>
      </c>
      <c r="P128" s="151"/>
      <c r="Q128" s="144"/>
      <c r="R128" s="144"/>
      <c r="S128" s="906">
        <f t="shared" si="48"/>
        <v>0</v>
      </c>
      <c r="T128" s="151"/>
      <c r="U128" s="144"/>
      <c r="V128" s="144"/>
      <c r="W128" s="906">
        <f t="shared" si="49"/>
        <v>0</v>
      </c>
    </row>
    <row r="129" spans="2:23">
      <c r="B129" s="541" t="s">
        <v>825</v>
      </c>
      <c r="C129" s="545" t="s">
        <v>100</v>
      </c>
      <c r="D129" s="151"/>
      <c r="E129" s="144"/>
      <c r="F129" s="144"/>
      <c r="G129" s="489">
        <f>D129*(E129+F129)</f>
        <v>0</v>
      </c>
      <c r="H129" s="151"/>
      <c r="I129" s="144"/>
      <c r="J129" s="144"/>
      <c r="K129" s="489">
        <f>H129*(I129+J129)</f>
        <v>0</v>
      </c>
      <c r="L129" s="151"/>
      <c r="M129" s="144"/>
      <c r="N129" s="144"/>
      <c r="O129" s="489">
        <f>L129*(M129+N129)</f>
        <v>0</v>
      </c>
      <c r="P129" s="151"/>
      <c r="Q129" s="144"/>
      <c r="R129" s="144"/>
      <c r="S129" s="489">
        <f>P129*(Q129+R129)</f>
        <v>0</v>
      </c>
      <c r="T129" s="151"/>
      <c r="U129" s="144"/>
      <c r="V129" s="144"/>
      <c r="W129" s="489">
        <f>T129*(U129+V129)</f>
        <v>0</v>
      </c>
    </row>
    <row r="130" spans="2:23" s="828" customFormat="1" ht="13.5" thickBot="1">
      <c r="B130" s="862" t="s">
        <v>927</v>
      </c>
      <c r="C130" s="863" t="s">
        <v>738</v>
      </c>
      <c r="D130" s="901"/>
      <c r="E130" s="902"/>
      <c r="F130" s="902"/>
      <c r="G130" s="383"/>
      <c r="H130" s="901"/>
      <c r="I130" s="902"/>
      <c r="J130" s="902"/>
      <c r="K130" s="383"/>
      <c r="L130" s="901"/>
      <c r="M130" s="902"/>
      <c r="N130" s="902"/>
      <c r="O130" s="383"/>
      <c r="P130" s="901"/>
      <c r="Q130" s="902"/>
      <c r="R130" s="902"/>
      <c r="S130" s="383"/>
      <c r="T130" s="901"/>
      <c r="U130" s="902"/>
      <c r="V130" s="902"/>
      <c r="W130" s="383"/>
    </row>
    <row r="131" spans="2:23" s="828" customFormat="1" ht="13.5" thickBot="1">
      <c r="B131" s="873"/>
      <c r="C131" s="874"/>
      <c r="D131" s="928"/>
      <c r="E131" s="911"/>
      <c r="F131" s="911"/>
      <c r="G131" s="911"/>
      <c r="H131" s="928"/>
      <c r="I131" s="911"/>
      <c r="J131" s="911"/>
      <c r="K131" s="911"/>
      <c r="L131" s="928"/>
      <c r="M131" s="911"/>
      <c r="N131" s="911"/>
      <c r="O131" s="911"/>
      <c r="P131" s="928"/>
      <c r="Q131" s="911"/>
      <c r="R131" s="911"/>
      <c r="S131" s="911"/>
      <c r="T131" s="928"/>
      <c r="U131" s="911"/>
      <c r="V131" s="911"/>
      <c r="W131" s="911"/>
    </row>
    <row r="132" spans="2:23" s="828" customFormat="1">
      <c r="B132" s="869" t="s">
        <v>1057</v>
      </c>
      <c r="C132" s="875"/>
      <c r="D132" s="898"/>
      <c r="E132" s="899"/>
      <c r="F132" s="899"/>
      <c r="G132" s="900">
        <f>SUM(G133:G135)</f>
        <v>0</v>
      </c>
      <c r="H132" s="898"/>
      <c r="I132" s="899"/>
      <c r="J132" s="899"/>
      <c r="K132" s="900">
        <f>SUM(K133:K135)</f>
        <v>0</v>
      </c>
      <c r="L132" s="898"/>
      <c r="M132" s="899"/>
      <c r="N132" s="899"/>
      <c r="O132" s="900">
        <f>SUM(O133:O135)</f>
        <v>0</v>
      </c>
      <c r="P132" s="898"/>
      <c r="Q132" s="899"/>
      <c r="R132" s="899"/>
      <c r="S132" s="900">
        <f>SUM(S133:S135)</f>
        <v>0</v>
      </c>
      <c r="T132" s="898"/>
      <c r="U132" s="899"/>
      <c r="V132" s="899"/>
      <c r="W132" s="900">
        <f>SUM(W133:W135)</f>
        <v>0</v>
      </c>
    </row>
    <row r="133" spans="2:23">
      <c r="B133" s="866" t="s">
        <v>1064</v>
      </c>
      <c r="C133" s="876" t="s">
        <v>513</v>
      </c>
      <c r="D133" s="151"/>
      <c r="E133" s="144"/>
      <c r="F133" s="144"/>
      <c r="G133" s="906">
        <f t="shared" ref="G133:G134" si="50">D133*(E133+F133)</f>
        <v>0</v>
      </c>
      <c r="H133" s="151"/>
      <c r="I133" s="144"/>
      <c r="J133" s="144"/>
      <c r="K133" s="906">
        <f t="shared" ref="K133:K134" si="51">H133*(I133+J133)</f>
        <v>0</v>
      </c>
      <c r="L133" s="151"/>
      <c r="M133" s="144"/>
      <c r="N133" s="144"/>
      <c r="O133" s="906">
        <f t="shared" ref="O133:O134" si="52">L133*(M133+N133)</f>
        <v>0</v>
      </c>
      <c r="P133" s="151"/>
      <c r="Q133" s="144"/>
      <c r="R133" s="144"/>
      <c r="S133" s="906">
        <f t="shared" ref="S133:S134" si="53">P133*(Q133+R133)</f>
        <v>0</v>
      </c>
      <c r="T133" s="151"/>
      <c r="U133" s="144"/>
      <c r="V133" s="144"/>
      <c r="W133" s="906">
        <f t="shared" ref="W133:W134" si="54">T133*(U133+V133)</f>
        <v>0</v>
      </c>
    </row>
    <row r="134" spans="2:23">
      <c r="B134" s="866" t="s">
        <v>1065</v>
      </c>
      <c r="C134" s="877" t="s">
        <v>100</v>
      </c>
      <c r="D134" s="151"/>
      <c r="E134" s="144"/>
      <c r="F134" s="144"/>
      <c r="G134" s="906">
        <f t="shared" si="50"/>
        <v>0</v>
      </c>
      <c r="H134" s="151"/>
      <c r="I134" s="144"/>
      <c r="J134" s="144"/>
      <c r="K134" s="906">
        <f t="shared" si="51"/>
        <v>0</v>
      </c>
      <c r="L134" s="151"/>
      <c r="M134" s="144"/>
      <c r="N134" s="144"/>
      <c r="O134" s="906">
        <f t="shared" si="52"/>
        <v>0</v>
      </c>
      <c r="P134" s="151"/>
      <c r="Q134" s="144"/>
      <c r="R134" s="144"/>
      <c r="S134" s="906">
        <f t="shared" si="53"/>
        <v>0</v>
      </c>
      <c r="T134" s="151"/>
      <c r="U134" s="144"/>
      <c r="V134" s="144"/>
      <c r="W134" s="906">
        <f t="shared" si="54"/>
        <v>0</v>
      </c>
    </row>
    <row r="135" spans="2:23" s="828" customFormat="1">
      <c r="B135" s="866" t="s">
        <v>1066</v>
      </c>
      <c r="C135" s="878"/>
      <c r="D135" s="856"/>
      <c r="E135" s="857"/>
      <c r="F135" s="857"/>
      <c r="G135" s="858">
        <f>G136+G149+G162</f>
        <v>0</v>
      </c>
      <c r="H135" s="856"/>
      <c r="I135" s="857"/>
      <c r="J135" s="857"/>
      <c r="K135" s="858">
        <f>K136+K149+K162</f>
        <v>0</v>
      </c>
      <c r="L135" s="856"/>
      <c r="M135" s="857"/>
      <c r="N135" s="857"/>
      <c r="O135" s="858">
        <f>O136+O149+O162</f>
        <v>0</v>
      </c>
      <c r="P135" s="856"/>
      <c r="Q135" s="857"/>
      <c r="R135" s="857"/>
      <c r="S135" s="858">
        <f>S136+S149+S162</f>
        <v>0</v>
      </c>
      <c r="T135" s="856"/>
      <c r="U135" s="857"/>
      <c r="V135" s="857"/>
      <c r="W135" s="858">
        <f>W136+W149+W162</f>
        <v>0</v>
      </c>
    </row>
    <row r="136" spans="2:23" s="897" customFormat="1">
      <c r="B136" s="879" t="s">
        <v>1067</v>
      </c>
      <c r="C136" s="871"/>
      <c r="D136" s="896"/>
      <c r="E136" s="857"/>
      <c r="F136" s="857"/>
      <c r="G136" s="858">
        <f>SUM(G137:G148)</f>
        <v>0</v>
      </c>
      <c r="H136" s="896"/>
      <c r="I136" s="857"/>
      <c r="J136" s="857"/>
      <c r="K136" s="858">
        <f>SUM(K137:K148)</f>
        <v>0</v>
      </c>
      <c r="L136" s="896"/>
      <c r="M136" s="857"/>
      <c r="N136" s="857"/>
      <c r="O136" s="858">
        <f>SUM(O137:O148)</f>
        <v>0</v>
      </c>
      <c r="P136" s="896"/>
      <c r="Q136" s="857"/>
      <c r="R136" s="857"/>
      <c r="S136" s="858">
        <f>SUM(S137:S148)</f>
        <v>0</v>
      </c>
      <c r="T136" s="896"/>
      <c r="U136" s="857"/>
      <c r="V136" s="857"/>
      <c r="W136" s="858">
        <f>SUM(W137:W148)</f>
        <v>0</v>
      </c>
    </row>
    <row r="137" spans="2:23" s="548" customFormat="1">
      <c r="B137" s="880" t="s">
        <v>826</v>
      </c>
      <c r="C137" s="881" t="s">
        <v>100</v>
      </c>
      <c r="D137" s="157"/>
      <c r="E137" s="434"/>
      <c r="F137" s="434"/>
      <c r="G137" s="909">
        <f t="shared" ref="G137:G148" si="55">D137*(E137+F137)</f>
        <v>0</v>
      </c>
      <c r="H137" s="157"/>
      <c r="I137" s="434"/>
      <c r="J137" s="434"/>
      <c r="K137" s="909">
        <f t="shared" ref="K137:K148" si="56">H137*(I137+J137)</f>
        <v>0</v>
      </c>
      <c r="L137" s="157"/>
      <c r="M137" s="434"/>
      <c r="N137" s="434"/>
      <c r="O137" s="909">
        <f t="shared" ref="O137:O148" si="57">L137*(M137+N137)</f>
        <v>0</v>
      </c>
      <c r="P137" s="157"/>
      <c r="Q137" s="434"/>
      <c r="R137" s="434"/>
      <c r="S137" s="909">
        <f t="shared" ref="S137:S148" si="58">P137*(Q137+R137)</f>
        <v>0</v>
      </c>
      <c r="T137" s="157"/>
      <c r="U137" s="434"/>
      <c r="V137" s="434"/>
      <c r="W137" s="909">
        <f t="shared" ref="W137:W148" si="59">T137*(U137+V137)</f>
        <v>0</v>
      </c>
    </row>
    <row r="138" spans="2:23" s="548" customFormat="1">
      <c r="B138" s="880" t="s">
        <v>827</v>
      </c>
      <c r="C138" s="881" t="s">
        <v>100</v>
      </c>
      <c r="D138" s="157"/>
      <c r="E138" s="434"/>
      <c r="F138" s="434"/>
      <c r="G138" s="909">
        <f t="shared" si="55"/>
        <v>0</v>
      </c>
      <c r="H138" s="157"/>
      <c r="I138" s="434"/>
      <c r="J138" s="434"/>
      <c r="K138" s="909">
        <f t="shared" si="56"/>
        <v>0</v>
      </c>
      <c r="L138" s="157"/>
      <c r="M138" s="434"/>
      <c r="N138" s="434"/>
      <c r="O138" s="909">
        <f t="shared" si="57"/>
        <v>0</v>
      </c>
      <c r="P138" s="157"/>
      <c r="Q138" s="434"/>
      <c r="R138" s="434"/>
      <c r="S138" s="909">
        <f t="shared" si="58"/>
        <v>0</v>
      </c>
      <c r="T138" s="157"/>
      <c r="U138" s="434"/>
      <c r="V138" s="434"/>
      <c r="W138" s="909">
        <f t="shared" si="59"/>
        <v>0</v>
      </c>
    </row>
    <row r="139" spans="2:23" s="548" customFormat="1">
      <c r="B139" s="880" t="s">
        <v>828</v>
      </c>
      <c r="C139" s="881" t="s">
        <v>100</v>
      </c>
      <c r="D139" s="157"/>
      <c r="E139" s="434"/>
      <c r="F139" s="434"/>
      <c r="G139" s="909">
        <f t="shared" si="55"/>
        <v>0</v>
      </c>
      <c r="H139" s="157"/>
      <c r="I139" s="434"/>
      <c r="J139" s="434"/>
      <c r="K139" s="909">
        <f t="shared" si="56"/>
        <v>0</v>
      </c>
      <c r="L139" s="157"/>
      <c r="M139" s="434"/>
      <c r="N139" s="434"/>
      <c r="O139" s="909">
        <f t="shared" si="57"/>
        <v>0</v>
      </c>
      <c r="P139" s="157"/>
      <c r="Q139" s="434"/>
      <c r="R139" s="434"/>
      <c r="S139" s="909">
        <f t="shared" si="58"/>
        <v>0</v>
      </c>
      <c r="T139" s="157"/>
      <c r="U139" s="434"/>
      <c r="V139" s="434"/>
      <c r="W139" s="909">
        <f t="shared" si="59"/>
        <v>0</v>
      </c>
    </row>
    <row r="140" spans="2:23" s="548" customFormat="1">
      <c r="B140" s="880" t="s">
        <v>829</v>
      </c>
      <c r="C140" s="881" t="s">
        <v>100</v>
      </c>
      <c r="D140" s="157"/>
      <c r="E140" s="434"/>
      <c r="F140" s="434"/>
      <c r="G140" s="909">
        <f t="shared" si="55"/>
        <v>0</v>
      </c>
      <c r="H140" s="157"/>
      <c r="I140" s="434"/>
      <c r="J140" s="434"/>
      <c r="K140" s="909">
        <f t="shared" si="56"/>
        <v>0</v>
      </c>
      <c r="L140" s="157"/>
      <c r="M140" s="434"/>
      <c r="N140" s="434"/>
      <c r="O140" s="909">
        <f t="shared" si="57"/>
        <v>0</v>
      </c>
      <c r="P140" s="157"/>
      <c r="Q140" s="434"/>
      <c r="R140" s="434"/>
      <c r="S140" s="909">
        <f t="shared" si="58"/>
        <v>0</v>
      </c>
      <c r="T140" s="157"/>
      <c r="U140" s="434"/>
      <c r="V140" s="434"/>
      <c r="W140" s="909">
        <f t="shared" si="59"/>
        <v>0</v>
      </c>
    </row>
    <row r="141" spans="2:23" s="548" customFormat="1">
      <c r="B141" s="880" t="s">
        <v>830</v>
      </c>
      <c r="C141" s="881" t="s">
        <v>100</v>
      </c>
      <c r="D141" s="157"/>
      <c r="E141" s="434"/>
      <c r="F141" s="434"/>
      <c r="G141" s="909">
        <f t="shared" si="55"/>
        <v>0</v>
      </c>
      <c r="H141" s="157"/>
      <c r="I141" s="434"/>
      <c r="J141" s="434"/>
      <c r="K141" s="909">
        <f t="shared" si="56"/>
        <v>0</v>
      </c>
      <c r="L141" s="157"/>
      <c r="M141" s="434"/>
      <c r="N141" s="434"/>
      <c r="O141" s="909">
        <f t="shared" si="57"/>
        <v>0</v>
      </c>
      <c r="P141" s="157"/>
      <c r="Q141" s="434"/>
      <c r="R141" s="434"/>
      <c r="S141" s="909">
        <f t="shared" si="58"/>
        <v>0</v>
      </c>
      <c r="T141" s="157"/>
      <c r="U141" s="434"/>
      <c r="V141" s="434"/>
      <c r="W141" s="909">
        <f t="shared" si="59"/>
        <v>0</v>
      </c>
    </row>
    <row r="142" spans="2:23" s="548" customFormat="1">
      <c r="B142" s="880" t="s">
        <v>831</v>
      </c>
      <c r="C142" s="881" t="s">
        <v>100</v>
      </c>
      <c r="D142" s="157"/>
      <c r="E142" s="434"/>
      <c r="F142" s="434"/>
      <c r="G142" s="909">
        <f t="shared" si="55"/>
        <v>0</v>
      </c>
      <c r="H142" s="157"/>
      <c r="I142" s="434"/>
      <c r="J142" s="434"/>
      <c r="K142" s="909">
        <f t="shared" si="56"/>
        <v>0</v>
      </c>
      <c r="L142" s="157"/>
      <c r="M142" s="434"/>
      <c r="N142" s="434"/>
      <c r="O142" s="909">
        <f t="shared" si="57"/>
        <v>0</v>
      </c>
      <c r="P142" s="157"/>
      <c r="Q142" s="434"/>
      <c r="R142" s="434"/>
      <c r="S142" s="909">
        <f t="shared" si="58"/>
        <v>0</v>
      </c>
      <c r="T142" s="157"/>
      <c r="U142" s="434"/>
      <c r="V142" s="434"/>
      <c r="W142" s="909">
        <f t="shared" si="59"/>
        <v>0</v>
      </c>
    </row>
    <row r="143" spans="2:23" s="548" customFormat="1">
      <c r="B143" s="880" t="s">
        <v>832</v>
      </c>
      <c r="C143" s="881" t="s">
        <v>100</v>
      </c>
      <c r="D143" s="157"/>
      <c r="E143" s="434"/>
      <c r="F143" s="434"/>
      <c r="G143" s="909">
        <f t="shared" si="55"/>
        <v>0</v>
      </c>
      <c r="H143" s="157"/>
      <c r="I143" s="434"/>
      <c r="J143" s="434"/>
      <c r="K143" s="909">
        <f t="shared" si="56"/>
        <v>0</v>
      </c>
      <c r="L143" s="157"/>
      <c r="M143" s="434"/>
      <c r="N143" s="434"/>
      <c r="O143" s="909">
        <f t="shared" si="57"/>
        <v>0</v>
      </c>
      <c r="P143" s="157"/>
      <c r="Q143" s="434"/>
      <c r="R143" s="434"/>
      <c r="S143" s="909">
        <f t="shared" si="58"/>
        <v>0</v>
      </c>
      <c r="T143" s="157"/>
      <c r="U143" s="434"/>
      <c r="V143" s="434"/>
      <c r="W143" s="909">
        <f t="shared" si="59"/>
        <v>0</v>
      </c>
    </row>
    <row r="144" spans="2:23" s="548" customFormat="1">
      <c r="B144" s="880" t="s">
        <v>833</v>
      </c>
      <c r="C144" s="881" t="s">
        <v>100</v>
      </c>
      <c r="D144" s="157"/>
      <c r="E144" s="434"/>
      <c r="F144" s="434"/>
      <c r="G144" s="909">
        <f t="shared" si="55"/>
        <v>0</v>
      </c>
      <c r="H144" s="157"/>
      <c r="I144" s="434"/>
      <c r="J144" s="434"/>
      <c r="K144" s="909">
        <f t="shared" si="56"/>
        <v>0</v>
      </c>
      <c r="L144" s="157"/>
      <c r="M144" s="434"/>
      <c r="N144" s="434"/>
      <c r="O144" s="909">
        <f t="shared" si="57"/>
        <v>0</v>
      </c>
      <c r="P144" s="157"/>
      <c r="Q144" s="434"/>
      <c r="R144" s="434"/>
      <c r="S144" s="909">
        <f t="shared" si="58"/>
        <v>0</v>
      </c>
      <c r="T144" s="157"/>
      <c r="U144" s="434"/>
      <c r="V144" s="434"/>
      <c r="W144" s="909">
        <f t="shared" si="59"/>
        <v>0</v>
      </c>
    </row>
    <row r="145" spans="2:23" s="548" customFormat="1">
      <c r="B145" s="880" t="s">
        <v>834</v>
      </c>
      <c r="C145" s="881" t="s">
        <v>100</v>
      </c>
      <c r="D145" s="157"/>
      <c r="E145" s="434"/>
      <c r="F145" s="434"/>
      <c r="G145" s="909">
        <f t="shared" si="55"/>
        <v>0</v>
      </c>
      <c r="H145" s="157"/>
      <c r="I145" s="434"/>
      <c r="J145" s="434"/>
      <c r="K145" s="909">
        <f t="shared" si="56"/>
        <v>0</v>
      </c>
      <c r="L145" s="157"/>
      <c r="M145" s="434"/>
      <c r="N145" s="434"/>
      <c r="O145" s="909">
        <f t="shared" si="57"/>
        <v>0</v>
      </c>
      <c r="P145" s="157"/>
      <c r="Q145" s="434"/>
      <c r="R145" s="434"/>
      <c r="S145" s="909">
        <f t="shared" si="58"/>
        <v>0</v>
      </c>
      <c r="T145" s="157"/>
      <c r="U145" s="434"/>
      <c r="V145" s="434"/>
      <c r="W145" s="909">
        <f t="shared" si="59"/>
        <v>0</v>
      </c>
    </row>
    <row r="146" spans="2:23" s="548" customFormat="1">
      <c r="B146" s="880" t="s">
        <v>835</v>
      </c>
      <c r="C146" s="881" t="s">
        <v>100</v>
      </c>
      <c r="D146" s="157"/>
      <c r="E146" s="434"/>
      <c r="F146" s="434"/>
      <c r="G146" s="909">
        <f t="shared" si="55"/>
        <v>0</v>
      </c>
      <c r="H146" s="157"/>
      <c r="I146" s="434"/>
      <c r="J146" s="434"/>
      <c r="K146" s="909">
        <f t="shared" si="56"/>
        <v>0</v>
      </c>
      <c r="L146" s="157"/>
      <c r="M146" s="434"/>
      <c r="N146" s="434"/>
      <c r="O146" s="909">
        <f t="shared" si="57"/>
        <v>0</v>
      </c>
      <c r="P146" s="157"/>
      <c r="Q146" s="434"/>
      <c r="R146" s="434"/>
      <c r="S146" s="909">
        <f t="shared" si="58"/>
        <v>0</v>
      </c>
      <c r="T146" s="157"/>
      <c r="U146" s="434"/>
      <c r="V146" s="434"/>
      <c r="W146" s="909">
        <f t="shared" si="59"/>
        <v>0</v>
      </c>
    </row>
    <row r="147" spans="2:23" s="548" customFormat="1">
      <c r="B147" s="880" t="s">
        <v>836</v>
      </c>
      <c r="C147" s="881" t="s">
        <v>100</v>
      </c>
      <c r="D147" s="157"/>
      <c r="E147" s="434"/>
      <c r="F147" s="434"/>
      <c r="G147" s="909">
        <f t="shared" si="55"/>
        <v>0</v>
      </c>
      <c r="H147" s="157"/>
      <c r="I147" s="434"/>
      <c r="J147" s="434"/>
      <c r="K147" s="909">
        <f t="shared" si="56"/>
        <v>0</v>
      </c>
      <c r="L147" s="157"/>
      <c r="M147" s="434"/>
      <c r="N147" s="434"/>
      <c r="O147" s="909">
        <f t="shared" si="57"/>
        <v>0</v>
      </c>
      <c r="P147" s="157"/>
      <c r="Q147" s="434"/>
      <c r="R147" s="434"/>
      <c r="S147" s="909">
        <f t="shared" si="58"/>
        <v>0</v>
      </c>
      <c r="T147" s="157"/>
      <c r="U147" s="434"/>
      <c r="V147" s="434"/>
      <c r="W147" s="909">
        <f t="shared" si="59"/>
        <v>0</v>
      </c>
    </row>
    <row r="148" spans="2:23" s="548" customFormat="1">
      <c r="B148" s="880" t="s">
        <v>837</v>
      </c>
      <c r="C148" s="881" t="s">
        <v>100</v>
      </c>
      <c r="D148" s="157"/>
      <c r="E148" s="434"/>
      <c r="F148" s="434"/>
      <c r="G148" s="909">
        <f t="shared" si="55"/>
        <v>0</v>
      </c>
      <c r="H148" s="157"/>
      <c r="I148" s="434"/>
      <c r="J148" s="434"/>
      <c r="K148" s="909">
        <f t="shared" si="56"/>
        <v>0</v>
      </c>
      <c r="L148" s="157"/>
      <c r="M148" s="434"/>
      <c r="N148" s="434"/>
      <c r="O148" s="909">
        <f t="shared" si="57"/>
        <v>0</v>
      </c>
      <c r="P148" s="157"/>
      <c r="Q148" s="434"/>
      <c r="R148" s="434"/>
      <c r="S148" s="909">
        <f t="shared" si="58"/>
        <v>0</v>
      </c>
      <c r="T148" s="157"/>
      <c r="U148" s="434"/>
      <c r="V148" s="434"/>
      <c r="W148" s="909">
        <f t="shared" si="59"/>
        <v>0</v>
      </c>
    </row>
    <row r="149" spans="2:23" s="897" customFormat="1" ht="25.5">
      <c r="B149" s="882" t="s">
        <v>1068</v>
      </c>
      <c r="C149" s="871"/>
      <c r="D149" s="896"/>
      <c r="E149" s="857"/>
      <c r="F149" s="857"/>
      <c r="G149" s="858">
        <f>SUM(G150:G161)</f>
        <v>0</v>
      </c>
      <c r="H149" s="896"/>
      <c r="I149" s="857"/>
      <c r="J149" s="857"/>
      <c r="K149" s="858">
        <f>SUM(K150:K161)</f>
        <v>0</v>
      </c>
      <c r="L149" s="896"/>
      <c r="M149" s="857"/>
      <c r="N149" s="857"/>
      <c r="O149" s="858">
        <f>SUM(O150:O161)</f>
        <v>0</v>
      </c>
      <c r="P149" s="896"/>
      <c r="Q149" s="857"/>
      <c r="R149" s="857"/>
      <c r="S149" s="858">
        <f>SUM(S150:S161)</f>
        <v>0</v>
      </c>
      <c r="T149" s="896"/>
      <c r="U149" s="857"/>
      <c r="V149" s="857"/>
      <c r="W149" s="858">
        <f>SUM(W150:W161)</f>
        <v>0</v>
      </c>
    </row>
    <row r="150" spans="2:23" s="548" customFormat="1">
      <c r="B150" s="880" t="s">
        <v>838</v>
      </c>
      <c r="C150" s="881" t="s">
        <v>100</v>
      </c>
      <c r="D150" s="157"/>
      <c r="E150" s="434"/>
      <c r="F150" s="434"/>
      <c r="G150" s="909">
        <f t="shared" ref="G150:G161" si="60">D150*(E150+F150)</f>
        <v>0</v>
      </c>
      <c r="H150" s="157"/>
      <c r="I150" s="434"/>
      <c r="J150" s="434"/>
      <c r="K150" s="909">
        <f t="shared" ref="K150:K161" si="61">H150*(I150+J150)</f>
        <v>0</v>
      </c>
      <c r="L150" s="157"/>
      <c r="M150" s="434"/>
      <c r="N150" s="434"/>
      <c r="O150" s="909">
        <f t="shared" ref="O150:O161" si="62">L150*(M150+N150)</f>
        <v>0</v>
      </c>
      <c r="P150" s="157"/>
      <c r="Q150" s="434"/>
      <c r="R150" s="434"/>
      <c r="S150" s="909">
        <f t="shared" ref="S150:S161" si="63">P150*(Q150+R150)</f>
        <v>0</v>
      </c>
      <c r="T150" s="157"/>
      <c r="U150" s="434"/>
      <c r="V150" s="434"/>
      <c r="W150" s="909">
        <f t="shared" ref="W150:W161" si="64">T150*(U150+V150)</f>
        <v>0</v>
      </c>
    </row>
    <row r="151" spans="2:23" s="548" customFormat="1">
      <c r="B151" s="880" t="s">
        <v>839</v>
      </c>
      <c r="C151" s="881" t="s">
        <v>100</v>
      </c>
      <c r="D151" s="157"/>
      <c r="E151" s="434"/>
      <c r="F151" s="434"/>
      <c r="G151" s="909">
        <f t="shared" si="60"/>
        <v>0</v>
      </c>
      <c r="H151" s="157"/>
      <c r="I151" s="434"/>
      <c r="J151" s="434"/>
      <c r="K151" s="909">
        <f t="shared" si="61"/>
        <v>0</v>
      </c>
      <c r="L151" s="157"/>
      <c r="M151" s="434"/>
      <c r="N151" s="434"/>
      <c r="O151" s="909">
        <f t="shared" si="62"/>
        <v>0</v>
      </c>
      <c r="P151" s="157"/>
      <c r="Q151" s="434"/>
      <c r="R151" s="434"/>
      <c r="S151" s="909">
        <f t="shared" si="63"/>
        <v>0</v>
      </c>
      <c r="T151" s="157"/>
      <c r="U151" s="434"/>
      <c r="V151" s="434"/>
      <c r="W151" s="909">
        <f t="shared" si="64"/>
        <v>0</v>
      </c>
    </row>
    <row r="152" spans="2:23" s="548" customFormat="1">
      <c r="B152" s="880" t="s">
        <v>840</v>
      </c>
      <c r="C152" s="881" t="s">
        <v>100</v>
      </c>
      <c r="D152" s="157"/>
      <c r="E152" s="434"/>
      <c r="F152" s="434"/>
      <c r="G152" s="909">
        <f t="shared" si="60"/>
        <v>0</v>
      </c>
      <c r="H152" s="157"/>
      <c r="I152" s="434"/>
      <c r="J152" s="434"/>
      <c r="K152" s="909">
        <f t="shared" si="61"/>
        <v>0</v>
      </c>
      <c r="L152" s="157"/>
      <c r="M152" s="434"/>
      <c r="N152" s="434"/>
      <c r="O152" s="909">
        <f t="shared" si="62"/>
        <v>0</v>
      </c>
      <c r="P152" s="157"/>
      <c r="Q152" s="434"/>
      <c r="R152" s="434"/>
      <c r="S152" s="909">
        <f t="shared" si="63"/>
        <v>0</v>
      </c>
      <c r="T152" s="157"/>
      <c r="U152" s="434"/>
      <c r="V152" s="434"/>
      <c r="W152" s="909">
        <f t="shared" si="64"/>
        <v>0</v>
      </c>
    </row>
    <row r="153" spans="2:23" s="548" customFormat="1">
      <c r="B153" s="880" t="s">
        <v>841</v>
      </c>
      <c r="C153" s="881" t="s">
        <v>100</v>
      </c>
      <c r="D153" s="157"/>
      <c r="E153" s="434"/>
      <c r="F153" s="434"/>
      <c r="G153" s="909">
        <f t="shared" si="60"/>
        <v>0</v>
      </c>
      <c r="H153" s="157"/>
      <c r="I153" s="434"/>
      <c r="J153" s="434"/>
      <c r="K153" s="909">
        <f t="shared" si="61"/>
        <v>0</v>
      </c>
      <c r="L153" s="157"/>
      <c r="M153" s="434"/>
      <c r="N153" s="434"/>
      <c r="O153" s="909">
        <f t="shared" si="62"/>
        <v>0</v>
      </c>
      <c r="P153" s="157"/>
      <c r="Q153" s="434"/>
      <c r="R153" s="434"/>
      <c r="S153" s="909">
        <f t="shared" si="63"/>
        <v>0</v>
      </c>
      <c r="T153" s="157"/>
      <c r="U153" s="434"/>
      <c r="V153" s="434"/>
      <c r="W153" s="909">
        <f t="shared" si="64"/>
        <v>0</v>
      </c>
    </row>
    <row r="154" spans="2:23" s="548" customFormat="1">
      <c r="B154" s="880" t="s">
        <v>842</v>
      </c>
      <c r="C154" s="881" t="s">
        <v>100</v>
      </c>
      <c r="D154" s="157"/>
      <c r="E154" s="434"/>
      <c r="F154" s="434"/>
      <c r="G154" s="909">
        <f t="shared" si="60"/>
        <v>0</v>
      </c>
      <c r="H154" s="157"/>
      <c r="I154" s="434"/>
      <c r="J154" s="434"/>
      <c r="K154" s="909">
        <f t="shared" si="61"/>
        <v>0</v>
      </c>
      <c r="L154" s="157"/>
      <c r="M154" s="434"/>
      <c r="N154" s="434"/>
      <c r="O154" s="909">
        <f t="shared" si="62"/>
        <v>0</v>
      </c>
      <c r="P154" s="157"/>
      <c r="Q154" s="434"/>
      <c r="R154" s="434"/>
      <c r="S154" s="909">
        <f t="shared" si="63"/>
        <v>0</v>
      </c>
      <c r="T154" s="157"/>
      <c r="U154" s="434"/>
      <c r="V154" s="434"/>
      <c r="W154" s="909">
        <f t="shared" si="64"/>
        <v>0</v>
      </c>
    </row>
    <row r="155" spans="2:23" s="548" customFormat="1">
      <c r="B155" s="880" t="s">
        <v>843</v>
      </c>
      <c r="C155" s="881" t="s">
        <v>100</v>
      </c>
      <c r="D155" s="157"/>
      <c r="E155" s="434"/>
      <c r="F155" s="434"/>
      <c r="G155" s="909">
        <f t="shared" si="60"/>
        <v>0</v>
      </c>
      <c r="H155" s="157"/>
      <c r="I155" s="434"/>
      <c r="J155" s="434"/>
      <c r="K155" s="909">
        <f t="shared" si="61"/>
        <v>0</v>
      </c>
      <c r="L155" s="157"/>
      <c r="M155" s="434"/>
      <c r="N155" s="434"/>
      <c r="O155" s="909">
        <f t="shared" si="62"/>
        <v>0</v>
      </c>
      <c r="P155" s="157"/>
      <c r="Q155" s="434"/>
      <c r="R155" s="434"/>
      <c r="S155" s="909">
        <f t="shared" si="63"/>
        <v>0</v>
      </c>
      <c r="T155" s="157"/>
      <c r="U155" s="434"/>
      <c r="V155" s="434"/>
      <c r="W155" s="909">
        <f t="shared" si="64"/>
        <v>0</v>
      </c>
    </row>
    <row r="156" spans="2:23" s="548" customFormat="1">
      <c r="B156" s="880" t="s">
        <v>844</v>
      </c>
      <c r="C156" s="881" t="s">
        <v>100</v>
      </c>
      <c r="D156" s="157"/>
      <c r="E156" s="434"/>
      <c r="F156" s="434"/>
      <c r="G156" s="909">
        <f t="shared" si="60"/>
        <v>0</v>
      </c>
      <c r="H156" s="157"/>
      <c r="I156" s="434"/>
      <c r="J156" s="434"/>
      <c r="K156" s="909">
        <f t="shared" si="61"/>
        <v>0</v>
      </c>
      <c r="L156" s="157"/>
      <c r="M156" s="434"/>
      <c r="N156" s="434"/>
      <c r="O156" s="909">
        <f t="shared" si="62"/>
        <v>0</v>
      </c>
      <c r="P156" s="157"/>
      <c r="Q156" s="434"/>
      <c r="R156" s="434"/>
      <c r="S156" s="909">
        <f t="shared" si="63"/>
        <v>0</v>
      </c>
      <c r="T156" s="157"/>
      <c r="U156" s="434"/>
      <c r="V156" s="434"/>
      <c r="W156" s="909">
        <f t="shared" si="64"/>
        <v>0</v>
      </c>
    </row>
    <row r="157" spans="2:23" s="548" customFormat="1">
      <c r="B157" s="880" t="s">
        <v>845</v>
      </c>
      <c r="C157" s="881" t="s">
        <v>100</v>
      </c>
      <c r="D157" s="157"/>
      <c r="E157" s="434"/>
      <c r="F157" s="434"/>
      <c r="G157" s="909">
        <f t="shared" si="60"/>
        <v>0</v>
      </c>
      <c r="H157" s="157"/>
      <c r="I157" s="434"/>
      <c r="J157" s="434"/>
      <c r="K157" s="909">
        <f t="shared" si="61"/>
        <v>0</v>
      </c>
      <c r="L157" s="157"/>
      <c r="M157" s="434"/>
      <c r="N157" s="434"/>
      <c r="O157" s="909">
        <f t="shared" si="62"/>
        <v>0</v>
      </c>
      <c r="P157" s="157"/>
      <c r="Q157" s="434"/>
      <c r="R157" s="434"/>
      <c r="S157" s="909">
        <f t="shared" si="63"/>
        <v>0</v>
      </c>
      <c r="T157" s="157"/>
      <c r="U157" s="434"/>
      <c r="V157" s="434"/>
      <c r="W157" s="909">
        <f t="shared" si="64"/>
        <v>0</v>
      </c>
    </row>
    <row r="158" spans="2:23" s="548" customFormat="1">
      <c r="B158" s="880" t="s">
        <v>846</v>
      </c>
      <c r="C158" s="881" t="s">
        <v>100</v>
      </c>
      <c r="D158" s="157"/>
      <c r="E158" s="434"/>
      <c r="F158" s="434"/>
      <c r="G158" s="909">
        <f t="shared" si="60"/>
        <v>0</v>
      </c>
      <c r="H158" s="157"/>
      <c r="I158" s="434"/>
      <c r="J158" s="434"/>
      <c r="K158" s="909">
        <f t="shared" si="61"/>
        <v>0</v>
      </c>
      <c r="L158" s="157"/>
      <c r="M158" s="434"/>
      <c r="N158" s="434"/>
      <c r="O158" s="909">
        <f t="shared" si="62"/>
        <v>0</v>
      </c>
      <c r="P158" s="157"/>
      <c r="Q158" s="434"/>
      <c r="R158" s="434"/>
      <c r="S158" s="909">
        <f t="shared" si="63"/>
        <v>0</v>
      </c>
      <c r="T158" s="157"/>
      <c r="U158" s="434"/>
      <c r="V158" s="434"/>
      <c r="W158" s="909">
        <f t="shared" si="64"/>
        <v>0</v>
      </c>
    </row>
    <row r="159" spans="2:23" s="548" customFormat="1">
      <c r="B159" s="880" t="s">
        <v>847</v>
      </c>
      <c r="C159" s="881" t="s">
        <v>100</v>
      </c>
      <c r="D159" s="157"/>
      <c r="E159" s="434"/>
      <c r="F159" s="434"/>
      <c r="G159" s="909">
        <f t="shared" si="60"/>
        <v>0</v>
      </c>
      <c r="H159" s="157"/>
      <c r="I159" s="434"/>
      <c r="J159" s="434"/>
      <c r="K159" s="909">
        <f t="shared" si="61"/>
        <v>0</v>
      </c>
      <c r="L159" s="157"/>
      <c r="M159" s="434"/>
      <c r="N159" s="434"/>
      <c r="O159" s="909">
        <f t="shared" si="62"/>
        <v>0</v>
      </c>
      <c r="P159" s="157"/>
      <c r="Q159" s="434"/>
      <c r="R159" s="434"/>
      <c r="S159" s="909">
        <f t="shared" si="63"/>
        <v>0</v>
      </c>
      <c r="T159" s="157"/>
      <c r="U159" s="434"/>
      <c r="V159" s="434"/>
      <c r="W159" s="909">
        <f t="shared" si="64"/>
        <v>0</v>
      </c>
    </row>
    <row r="160" spans="2:23" s="548" customFormat="1">
      <c r="B160" s="880" t="s">
        <v>848</v>
      </c>
      <c r="C160" s="881" t="s">
        <v>100</v>
      </c>
      <c r="D160" s="157"/>
      <c r="E160" s="434"/>
      <c r="F160" s="434"/>
      <c r="G160" s="909">
        <f t="shared" si="60"/>
        <v>0</v>
      </c>
      <c r="H160" s="157"/>
      <c r="I160" s="434"/>
      <c r="J160" s="434"/>
      <c r="K160" s="909">
        <f t="shared" si="61"/>
        <v>0</v>
      </c>
      <c r="L160" s="157"/>
      <c r="M160" s="434"/>
      <c r="N160" s="434"/>
      <c r="O160" s="909">
        <f t="shared" si="62"/>
        <v>0</v>
      </c>
      <c r="P160" s="157"/>
      <c r="Q160" s="434"/>
      <c r="R160" s="434"/>
      <c r="S160" s="909">
        <f t="shared" si="63"/>
        <v>0</v>
      </c>
      <c r="T160" s="157"/>
      <c r="U160" s="434"/>
      <c r="V160" s="434"/>
      <c r="W160" s="909">
        <f t="shared" si="64"/>
        <v>0</v>
      </c>
    </row>
    <row r="161" spans="2:23" s="548" customFormat="1">
      <c r="B161" s="880" t="s">
        <v>849</v>
      </c>
      <c r="C161" s="881" t="s">
        <v>100</v>
      </c>
      <c r="D161" s="157"/>
      <c r="E161" s="434"/>
      <c r="F161" s="434"/>
      <c r="G161" s="909">
        <f t="shared" si="60"/>
        <v>0</v>
      </c>
      <c r="H161" s="157"/>
      <c r="I161" s="434"/>
      <c r="J161" s="434"/>
      <c r="K161" s="909">
        <f t="shared" si="61"/>
        <v>0</v>
      </c>
      <c r="L161" s="157"/>
      <c r="M161" s="434"/>
      <c r="N161" s="434"/>
      <c r="O161" s="909">
        <f t="shared" si="62"/>
        <v>0</v>
      </c>
      <c r="P161" s="157"/>
      <c r="Q161" s="434"/>
      <c r="R161" s="434"/>
      <c r="S161" s="909">
        <f t="shared" si="63"/>
        <v>0</v>
      </c>
      <c r="T161" s="157"/>
      <c r="U161" s="434"/>
      <c r="V161" s="434"/>
      <c r="W161" s="909">
        <f t="shared" si="64"/>
        <v>0</v>
      </c>
    </row>
    <row r="162" spans="2:23" s="548" customFormat="1" ht="13.5" thickBot="1">
      <c r="B162" s="883" t="s">
        <v>1069</v>
      </c>
      <c r="C162" s="884" t="s">
        <v>100</v>
      </c>
      <c r="D162" s="442"/>
      <c r="E162" s="549"/>
      <c r="F162" s="549"/>
      <c r="G162" s="910">
        <f>D162*(E162+F162)</f>
        <v>0</v>
      </c>
      <c r="H162" s="442"/>
      <c r="I162" s="549"/>
      <c r="J162" s="549"/>
      <c r="K162" s="910">
        <f>H162*(I162+J162)</f>
        <v>0</v>
      </c>
      <c r="L162" s="442"/>
      <c r="M162" s="549"/>
      <c r="N162" s="549"/>
      <c r="O162" s="910">
        <f>L162*(M162+N162)</f>
        <v>0</v>
      </c>
      <c r="P162" s="442"/>
      <c r="Q162" s="549"/>
      <c r="R162" s="549"/>
      <c r="S162" s="910">
        <f>P162*(Q162+R162)</f>
        <v>0</v>
      </c>
      <c r="T162" s="442"/>
      <c r="U162" s="549"/>
      <c r="V162" s="549"/>
      <c r="W162" s="910">
        <f>T162*(U162+V162)</f>
        <v>0</v>
      </c>
    </row>
    <row r="163" spans="2:23" ht="13.5" thickBot="1"/>
    <row r="164" spans="2:23" ht="13.5" thickBot="1">
      <c r="C164" s="892">
        <v>41274</v>
      </c>
      <c r="D164" s="892">
        <v>41639</v>
      </c>
      <c r="E164" s="892">
        <v>42004</v>
      </c>
      <c r="F164" s="892">
        <v>42369</v>
      </c>
      <c r="G164" s="892">
        <v>42735</v>
      </c>
    </row>
    <row r="165" spans="2:23" ht="13.5" thickBot="1">
      <c r="B165" s="914" t="s">
        <v>867</v>
      </c>
      <c r="C165" s="893">
        <f>SUM(C166:C168,C176:C179,C184,C185)</f>
        <v>0</v>
      </c>
      <c r="D165" s="893">
        <f t="shared" ref="D165:F165" si="65">SUM(D166:D168,D176:D179,D184,D185)</f>
        <v>0</v>
      </c>
      <c r="E165" s="893">
        <f t="shared" si="65"/>
        <v>0</v>
      </c>
      <c r="F165" s="893">
        <f t="shared" si="65"/>
        <v>0</v>
      </c>
      <c r="G165" s="893">
        <f>SUM(G166:G168,G176:G179,G184,G185)</f>
        <v>0</v>
      </c>
    </row>
    <row r="166" spans="2:23">
      <c r="B166" s="915" t="s">
        <v>868</v>
      </c>
      <c r="C166" s="566"/>
      <c r="D166" s="566"/>
      <c r="E166" s="566"/>
      <c r="F166" s="566"/>
      <c r="G166" s="567"/>
    </row>
    <row r="167" spans="2:23">
      <c r="B167" s="916" t="s">
        <v>869</v>
      </c>
      <c r="C167" s="564"/>
      <c r="D167" s="564"/>
      <c r="E167" s="564"/>
      <c r="F167" s="564"/>
      <c r="G167" s="568"/>
    </row>
    <row r="168" spans="2:23">
      <c r="B168" s="917" t="s">
        <v>870</v>
      </c>
      <c r="C168" s="921">
        <f>C169+C170+C175</f>
        <v>0</v>
      </c>
      <c r="D168" s="921">
        <f t="shared" ref="D168:F168" si="66">D169+D170+D175</f>
        <v>0</v>
      </c>
      <c r="E168" s="921">
        <f t="shared" si="66"/>
        <v>0</v>
      </c>
      <c r="F168" s="921">
        <f t="shared" si="66"/>
        <v>0</v>
      </c>
      <c r="G168" s="922">
        <f t="shared" ref="G168" si="67">G169+G170+G175</f>
        <v>0</v>
      </c>
    </row>
    <row r="169" spans="2:23">
      <c r="B169" s="918" t="s">
        <v>871</v>
      </c>
      <c r="C169" s="565"/>
      <c r="D169" s="565"/>
      <c r="E169" s="565"/>
      <c r="F169" s="565"/>
      <c r="G169" s="569"/>
    </row>
    <row r="170" spans="2:23">
      <c r="B170" s="918" t="s">
        <v>872</v>
      </c>
      <c r="C170" s="923">
        <f>SUM(C171:C174)</f>
        <v>0</v>
      </c>
      <c r="D170" s="923">
        <f t="shared" ref="D170:F170" si="68">SUM(D171:D174)</f>
        <v>0</v>
      </c>
      <c r="E170" s="923">
        <f t="shared" si="68"/>
        <v>0</v>
      </c>
      <c r="F170" s="923">
        <f t="shared" si="68"/>
        <v>0</v>
      </c>
      <c r="G170" s="924">
        <f t="shared" ref="G170" si="69">SUM(G171:G174)</f>
        <v>0</v>
      </c>
    </row>
    <row r="171" spans="2:23">
      <c r="B171" s="919" t="s">
        <v>873</v>
      </c>
      <c r="C171" s="565"/>
      <c r="D171" s="565"/>
      <c r="E171" s="565"/>
      <c r="F171" s="565"/>
      <c r="G171" s="569"/>
    </row>
    <row r="172" spans="2:23">
      <c r="B172" s="919" t="s">
        <v>874</v>
      </c>
      <c r="C172" s="565"/>
      <c r="D172" s="565"/>
      <c r="E172" s="565"/>
      <c r="F172" s="565"/>
      <c r="G172" s="569"/>
    </row>
    <row r="173" spans="2:23">
      <c r="B173" s="919" t="s">
        <v>875</v>
      </c>
      <c r="C173" s="565"/>
      <c r="D173" s="565"/>
      <c r="E173" s="565"/>
      <c r="F173" s="565"/>
      <c r="G173" s="569"/>
    </row>
    <row r="174" spans="2:23">
      <c r="B174" s="919" t="s">
        <v>876</v>
      </c>
      <c r="C174" s="565"/>
      <c r="D174" s="565"/>
      <c r="E174" s="565"/>
      <c r="F174" s="565"/>
      <c r="G174" s="569"/>
    </row>
    <row r="175" spans="2:23">
      <c r="B175" s="918" t="s">
        <v>883</v>
      </c>
      <c r="C175" s="565"/>
      <c r="D175" s="565"/>
      <c r="E175" s="565"/>
      <c r="F175" s="565"/>
      <c r="G175" s="569"/>
    </row>
    <row r="176" spans="2:23">
      <c r="B176" s="916" t="s">
        <v>877</v>
      </c>
      <c r="C176" s="564"/>
      <c r="D176" s="564"/>
      <c r="E176" s="564"/>
      <c r="F176" s="564"/>
      <c r="G176" s="568"/>
    </row>
    <row r="177" spans="2:7">
      <c r="B177" s="916" t="s">
        <v>878</v>
      </c>
      <c r="C177" s="564"/>
      <c r="D177" s="564"/>
      <c r="E177" s="564"/>
      <c r="F177" s="564"/>
      <c r="G177" s="568"/>
    </row>
    <row r="178" spans="2:7">
      <c r="B178" s="916" t="s">
        <v>947</v>
      </c>
      <c r="C178" s="564"/>
      <c r="D178" s="564"/>
      <c r="E178" s="564"/>
      <c r="F178" s="564"/>
      <c r="G178" s="568"/>
    </row>
    <row r="179" spans="2:7">
      <c r="B179" s="916" t="s">
        <v>946</v>
      </c>
      <c r="C179" s="921">
        <f>SUM(C180:C183)</f>
        <v>0</v>
      </c>
      <c r="D179" s="921">
        <f t="shared" ref="D179:F179" si="70">SUM(D180:D183)</f>
        <v>0</v>
      </c>
      <c r="E179" s="921">
        <f t="shared" si="70"/>
        <v>0</v>
      </c>
      <c r="F179" s="921">
        <f t="shared" si="70"/>
        <v>0</v>
      </c>
      <c r="G179" s="922">
        <f t="shared" ref="G179" si="71">SUM(G180:G183)</f>
        <v>0</v>
      </c>
    </row>
    <row r="180" spans="2:7">
      <c r="B180" s="918" t="s">
        <v>879</v>
      </c>
      <c r="C180" s="565"/>
      <c r="D180" s="565"/>
      <c r="E180" s="565"/>
      <c r="F180" s="565"/>
      <c r="G180" s="569"/>
    </row>
    <row r="181" spans="2:7">
      <c r="B181" s="918" t="s">
        <v>880</v>
      </c>
      <c r="C181" s="565"/>
      <c r="D181" s="565"/>
      <c r="E181" s="565"/>
      <c r="F181" s="565"/>
      <c r="G181" s="569"/>
    </row>
    <row r="182" spans="2:7">
      <c r="B182" s="918" t="s">
        <v>881</v>
      </c>
      <c r="C182" s="565"/>
      <c r="D182" s="565"/>
      <c r="E182" s="565"/>
      <c r="F182" s="565"/>
      <c r="G182" s="569"/>
    </row>
    <row r="183" spans="2:7">
      <c r="B183" s="918" t="s">
        <v>882</v>
      </c>
      <c r="C183" s="565"/>
      <c r="D183" s="565"/>
      <c r="E183" s="565"/>
      <c r="F183" s="565"/>
      <c r="G183" s="569"/>
    </row>
    <row r="184" spans="2:7">
      <c r="B184" s="916" t="s">
        <v>945</v>
      </c>
      <c r="C184" s="564"/>
      <c r="D184" s="564"/>
      <c r="E184" s="564"/>
      <c r="F184" s="564"/>
      <c r="G184" s="568"/>
    </row>
    <row r="185" spans="2:7" ht="13.5" thickBot="1">
      <c r="B185" s="920" t="s">
        <v>1113</v>
      </c>
      <c r="C185" s="570"/>
      <c r="D185" s="570"/>
      <c r="E185" s="570"/>
      <c r="F185" s="570"/>
      <c r="G185" s="571"/>
    </row>
    <row r="186" spans="2:7" ht="9" customHeight="1"/>
  </sheetData>
  <sheetProtection password="D6CB" sheet="1" objects="1" scenarios="1" formatCells="0" formatColumns="0" formatRows="0" insertColumns="0" insertRows="0" deleteColumns="0" deleteRows="0" selectLockedCells="1"/>
  <mergeCells count="6">
    <mergeCell ref="T5:W5"/>
    <mergeCell ref="B5:C5"/>
    <mergeCell ref="D5:G5"/>
    <mergeCell ref="H5:K5"/>
    <mergeCell ref="L5:O5"/>
    <mergeCell ref="P5:S5"/>
  </mergeCells>
  <printOptions horizontalCentered="1"/>
  <pageMargins left="0.39370078740157483" right="0.39370078740157483" top="0.39370078740157483" bottom="0.39370078740157483" header="0" footer="0"/>
  <pageSetup paperSize="9" scale="45" orientation="landscape" r:id="rId1"/>
  <rowBreaks count="2" manualBreakCount="2">
    <brk id="72" max="24" man="1"/>
    <brk id="148" max="24" man="1"/>
  </rowBreaks>
  <ignoredErrors>
    <ignoredError sqref="G75:S100" unlockedFormula="1"/>
    <ignoredError sqref="G23:S61 G116:S131 G133:S163 H132:J132 L132:N132 P132:R132 G63:S65 G62 I62:S62 G186:S186 H164:S184" 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5"/>
  <dimension ref="A1:AG319"/>
  <sheetViews>
    <sheetView showGridLines="0" view="pageBreakPreview" topLeftCell="A25" zoomScale="60" zoomScaleNormal="70" workbookViewId="0">
      <selection activeCell="G72" sqref="G72"/>
    </sheetView>
  </sheetViews>
  <sheetFormatPr defaultColWidth="8.85546875" defaultRowHeight="12.75"/>
  <cols>
    <col min="1" max="1" width="1.7109375" style="252" customWidth="1"/>
    <col min="2" max="2" width="39.140625" style="252" customWidth="1"/>
    <col min="3" max="3" width="11.28515625" style="537" customWidth="1"/>
    <col min="4" max="19" width="12.7109375" style="252" customWidth="1"/>
    <col min="20" max="20" width="12.5703125" style="252" customWidth="1"/>
    <col min="21" max="23" width="10.7109375" style="252" customWidth="1"/>
    <col min="24" max="24" width="1.7109375" style="252" customWidth="1"/>
    <col min="25" max="33" width="10.7109375" style="252" customWidth="1"/>
    <col min="34" max="86" width="8.7109375" style="252" customWidth="1"/>
    <col min="87" max="132" width="3.28515625" style="252" customWidth="1"/>
    <col min="133" max="16384" width="8.85546875" style="252"/>
  </cols>
  <sheetData>
    <row r="1" spans="1:33" ht="9" customHeight="1"/>
    <row r="2" spans="1:33" ht="15.75">
      <c r="A2" s="828"/>
      <c r="B2" s="830" t="s">
        <v>1009</v>
      </c>
      <c r="C2" s="831"/>
      <c r="D2" s="435"/>
      <c r="H2" s="435"/>
      <c r="L2" s="435"/>
      <c r="P2" s="435"/>
      <c r="T2" s="435"/>
      <c r="U2" s="435"/>
      <c r="V2" s="435"/>
      <c r="W2" s="435"/>
      <c r="Z2" s="435"/>
      <c r="AD2" s="435"/>
    </row>
    <row r="3" spans="1:33" s="435" customFormat="1" ht="7.9" customHeight="1">
      <c r="A3" s="832"/>
      <c r="B3" s="833"/>
      <c r="C3" s="834"/>
    </row>
    <row r="4" spans="1:33" ht="16.5" thickBot="1">
      <c r="A4" s="828"/>
      <c r="B4" s="835" t="s">
        <v>478</v>
      </c>
      <c r="C4" s="836"/>
      <c r="E4" s="436"/>
      <c r="F4" s="436"/>
      <c r="G4" s="437"/>
      <c r="I4" s="436"/>
      <c r="J4" s="436"/>
      <c r="K4" s="437"/>
      <c r="M4" s="436"/>
      <c r="N4" s="436"/>
      <c r="O4" s="437"/>
      <c r="Q4" s="436"/>
      <c r="R4" s="436"/>
      <c r="S4" s="437"/>
      <c r="U4" s="436"/>
      <c r="V4" s="437"/>
      <c r="X4" s="436"/>
      <c r="Y4" s="437"/>
      <c r="AA4" s="436"/>
      <c r="AB4" s="436"/>
      <c r="AC4" s="437"/>
      <c r="AE4" s="436"/>
      <c r="AF4" s="436"/>
      <c r="AG4" s="437"/>
    </row>
    <row r="5" spans="1:33" ht="13.5" thickBot="1">
      <c r="A5" s="828"/>
      <c r="B5" s="1264"/>
      <c r="C5" s="1265"/>
      <c r="D5" s="1266">
        <v>41274</v>
      </c>
      <c r="E5" s="1267"/>
      <c r="F5" s="1267"/>
      <c r="G5" s="1268"/>
      <c r="H5" s="1266">
        <v>41639</v>
      </c>
      <c r="I5" s="1267"/>
      <c r="J5" s="1267"/>
      <c r="K5" s="1268"/>
      <c r="L5" s="1266">
        <v>42004</v>
      </c>
      <c r="M5" s="1267"/>
      <c r="N5" s="1267"/>
      <c r="O5" s="1268"/>
      <c r="P5" s="1266">
        <v>42369</v>
      </c>
      <c r="Q5" s="1267"/>
      <c r="R5" s="1267"/>
      <c r="S5" s="1268"/>
      <c r="T5" s="1266">
        <v>42735</v>
      </c>
      <c r="U5" s="1267"/>
      <c r="V5" s="1267"/>
      <c r="W5" s="1268"/>
    </row>
    <row r="6" spans="1:33" ht="76.150000000000006" customHeight="1" thickBot="1">
      <c r="A6" s="828"/>
      <c r="B6" s="838" t="s">
        <v>479</v>
      </c>
      <c r="C6" s="839" t="s">
        <v>38</v>
      </c>
      <c r="D6" s="538" t="s">
        <v>480</v>
      </c>
      <c r="E6" s="539" t="s">
        <v>481</v>
      </c>
      <c r="F6" s="539" t="s">
        <v>482</v>
      </c>
      <c r="G6" s="540" t="s">
        <v>483</v>
      </c>
      <c r="H6" s="538" t="s">
        <v>480</v>
      </c>
      <c r="I6" s="539" t="s">
        <v>481</v>
      </c>
      <c r="J6" s="539" t="s">
        <v>482</v>
      </c>
      <c r="K6" s="540" t="s">
        <v>483</v>
      </c>
      <c r="L6" s="538" t="s">
        <v>480</v>
      </c>
      <c r="M6" s="539" t="s">
        <v>481</v>
      </c>
      <c r="N6" s="539" t="s">
        <v>482</v>
      </c>
      <c r="O6" s="540" t="s">
        <v>483</v>
      </c>
      <c r="P6" s="538" t="s">
        <v>480</v>
      </c>
      <c r="Q6" s="539" t="s">
        <v>481</v>
      </c>
      <c r="R6" s="539" t="s">
        <v>482</v>
      </c>
      <c r="S6" s="540" t="s">
        <v>483</v>
      </c>
      <c r="T6" s="538" t="s">
        <v>480</v>
      </c>
      <c r="U6" s="539" t="s">
        <v>481</v>
      </c>
      <c r="V6" s="539" t="s">
        <v>482</v>
      </c>
      <c r="W6" s="540" t="s">
        <v>483</v>
      </c>
    </row>
    <row r="7" spans="1:33" ht="13.5" thickBot="1">
      <c r="A7" s="828"/>
      <c r="B7" s="843" t="s">
        <v>1058</v>
      </c>
      <c r="C7" s="844"/>
      <c r="D7" s="483"/>
      <c r="E7" s="484"/>
      <c r="F7" s="484"/>
      <c r="G7" s="847">
        <f>G8+G102+G132+C165</f>
        <v>0</v>
      </c>
      <c r="H7" s="483"/>
      <c r="I7" s="484"/>
      <c r="J7" s="484"/>
      <c r="K7" s="847">
        <f>K8+K102+K132+D165</f>
        <v>0</v>
      </c>
      <c r="L7" s="483"/>
      <c r="M7" s="484"/>
      <c r="N7" s="484"/>
      <c r="O7" s="847">
        <f>O8+O102+O132+E165</f>
        <v>0</v>
      </c>
      <c r="P7" s="483"/>
      <c r="Q7" s="484"/>
      <c r="R7" s="484"/>
      <c r="S7" s="848">
        <f>S8+S102+S132+F165</f>
        <v>0</v>
      </c>
      <c r="T7" s="483"/>
      <c r="U7" s="484"/>
      <c r="V7" s="484"/>
      <c r="W7" s="848">
        <f>W8+W102+W132+G165</f>
        <v>0</v>
      </c>
    </row>
    <row r="8" spans="1:33">
      <c r="A8" s="828"/>
      <c r="B8" s="849" t="s">
        <v>484</v>
      </c>
      <c r="C8" s="850"/>
      <c r="D8" s="485"/>
      <c r="E8" s="486"/>
      <c r="F8" s="486"/>
      <c r="G8" s="853">
        <f>G9+G30+G51+G72+G73+G88</f>
        <v>0</v>
      </c>
      <c r="H8" s="485"/>
      <c r="I8" s="486"/>
      <c r="J8" s="486"/>
      <c r="K8" s="853">
        <f>K9+K30+K51+K72+K73+K88</f>
        <v>0</v>
      </c>
      <c r="L8" s="485"/>
      <c r="M8" s="486"/>
      <c r="N8" s="486"/>
      <c r="O8" s="853">
        <f>O9+O30+O51+O72+O73+O88</f>
        <v>0</v>
      </c>
      <c r="P8" s="485"/>
      <c r="Q8" s="486"/>
      <c r="R8" s="486"/>
      <c r="S8" s="853">
        <f>S9+S30+S51+S72+S73+S88</f>
        <v>0</v>
      </c>
      <c r="T8" s="485"/>
      <c r="U8" s="486"/>
      <c r="V8" s="486"/>
      <c r="W8" s="853">
        <f>W9+W30+W51+W72+W73+W88</f>
        <v>0</v>
      </c>
    </row>
    <row r="9" spans="1:33">
      <c r="A9" s="828"/>
      <c r="B9" s="854" t="s">
        <v>485</v>
      </c>
      <c r="C9" s="855"/>
      <c r="D9" s="156"/>
      <c r="E9" s="146"/>
      <c r="F9" s="146"/>
      <c r="G9" s="858">
        <f>G10+G23</f>
        <v>0</v>
      </c>
      <c r="H9" s="156"/>
      <c r="I9" s="146"/>
      <c r="J9" s="146"/>
      <c r="K9" s="858">
        <f>K10+K23</f>
        <v>0</v>
      </c>
      <c r="L9" s="156"/>
      <c r="M9" s="146"/>
      <c r="N9" s="146"/>
      <c r="O9" s="858">
        <f>O10+O23</f>
        <v>0</v>
      </c>
      <c r="P9" s="156"/>
      <c r="Q9" s="146"/>
      <c r="R9" s="146"/>
      <c r="S9" s="858">
        <f>S10+S23</f>
        <v>0</v>
      </c>
      <c r="T9" s="156"/>
      <c r="U9" s="146"/>
      <c r="V9" s="146"/>
      <c r="W9" s="858">
        <f>W10+W23</f>
        <v>0</v>
      </c>
    </row>
    <row r="10" spans="1:33" s="828" customFormat="1">
      <c r="B10" s="859" t="s">
        <v>486</v>
      </c>
      <c r="C10" s="855"/>
      <c r="D10" s="856"/>
      <c r="E10" s="857"/>
      <c r="F10" s="857"/>
      <c r="G10" s="858">
        <f>SUM(G11:G22)</f>
        <v>0</v>
      </c>
      <c r="H10" s="856"/>
      <c r="I10" s="857"/>
      <c r="J10" s="857"/>
      <c r="K10" s="858">
        <f>SUM(K11:K22)</f>
        <v>0</v>
      </c>
      <c r="L10" s="856"/>
      <c r="M10" s="857"/>
      <c r="N10" s="857"/>
      <c r="O10" s="858">
        <f>SUM(O11:O22)</f>
        <v>0</v>
      </c>
      <c r="P10" s="856"/>
      <c r="Q10" s="857"/>
      <c r="R10" s="857"/>
      <c r="S10" s="858">
        <f>SUM(S11:S22)</f>
        <v>0</v>
      </c>
      <c r="T10" s="856"/>
      <c r="U10" s="857"/>
      <c r="V10" s="857"/>
      <c r="W10" s="858">
        <f>SUM(W11:W22)</f>
        <v>0</v>
      </c>
    </row>
    <row r="11" spans="1:33">
      <c r="A11" s="828"/>
      <c r="B11" s="860" t="s">
        <v>487</v>
      </c>
      <c r="C11" s="861" t="s">
        <v>488</v>
      </c>
      <c r="D11" s="151"/>
      <c r="E11" s="144"/>
      <c r="F11" s="144"/>
      <c r="G11" s="906">
        <f t="shared" ref="G11:G22" si="0">D11*(E11+F11)</f>
        <v>0</v>
      </c>
      <c r="H11" s="151"/>
      <c r="I11" s="144"/>
      <c r="J11" s="144"/>
      <c r="K11" s="906">
        <f t="shared" ref="K11:K22" si="1">H11*(I11+J11)</f>
        <v>0</v>
      </c>
      <c r="L11" s="151"/>
      <c r="M11" s="144"/>
      <c r="N11" s="144"/>
      <c r="O11" s="906">
        <f t="shared" ref="O11:O22" si="2">L11*(M11+N11)</f>
        <v>0</v>
      </c>
      <c r="P11" s="151"/>
      <c r="Q11" s="144"/>
      <c r="R11" s="144"/>
      <c r="S11" s="906">
        <f t="shared" ref="S11:S22" si="3">P11*(Q11+R11)</f>
        <v>0</v>
      </c>
      <c r="T11" s="151"/>
      <c r="U11" s="144"/>
      <c r="V11" s="144"/>
      <c r="W11" s="906">
        <f t="shared" ref="W11:W22" si="4">T11*(U11+V11)</f>
        <v>0</v>
      </c>
    </row>
    <row r="12" spans="1:33">
      <c r="A12" s="828"/>
      <c r="B12" s="860" t="s">
        <v>489</v>
      </c>
      <c r="C12" s="861" t="s">
        <v>488</v>
      </c>
      <c r="D12" s="151"/>
      <c r="E12" s="144"/>
      <c r="F12" s="144"/>
      <c r="G12" s="906">
        <f t="shared" si="0"/>
        <v>0</v>
      </c>
      <c r="H12" s="151"/>
      <c r="I12" s="144"/>
      <c r="J12" s="144"/>
      <c r="K12" s="906">
        <f t="shared" si="1"/>
        <v>0</v>
      </c>
      <c r="L12" s="151"/>
      <c r="M12" s="144"/>
      <c r="N12" s="144"/>
      <c r="O12" s="906">
        <f t="shared" si="2"/>
        <v>0</v>
      </c>
      <c r="P12" s="151"/>
      <c r="Q12" s="144"/>
      <c r="R12" s="144"/>
      <c r="S12" s="906">
        <f t="shared" si="3"/>
        <v>0</v>
      </c>
      <c r="T12" s="151"/>
      <c r="U12" s="144"/>
      <c r="V12" s="144"/>
      <c r="W12" s="906">
        <f t="shared" si="4"/>
        <v>0</v>
      </c>
    </row>
    <row r="13" spans="1:33">
      <c r="A13" s="828"/>
      <c r="B13" s="860" t="s">
        <v>490</v>
      </c>
      <c r="C13" s="861" t="s">
        <v>488</v>
      </c>
      <c r="D13" s="151"/>
      <c r="E13" s="144"/>
      <c r="F13" s="144"/>
      <c r="G13" s="906">
        <f t="shared" si="0"/>
        <v>0</v>
      </c>
      <c r="H13" s="151"/>
      <c r="I13" s="144"/>
      <c r="J13" s="144"/>
      <c r="K13" s="906">
        <f t="shared" si="1"/>
        <v>0</v>
      </c>
      <c r="L13" s="151"/>
      <c r="M13" s="144"/>
      <c r="N13" s="144"/>
      <c r="O13" s="906">
        <f t="shared" si="2"/>
        <v>0</v>
      </c>
      <c r="P13" s="151"/>
      <c r="Q13" s="144"/>
      <c r="R13" s="144"/>
      <c r="S13" s="906">
        <f t="shared" si="3"/>
        <v>0</v>
      </c>
      <c r="T13" s="151"/>
      <c r="U13" s="144"/>
      <c r="V13" s="144"/>
      <c r="W13" s="906">
        <f t="shared" si="4"/>
        <v>0</v>
      </c>
    </row>
    <row r="14" spans="1:33">
      <c r="A14" s="828"/>
      <c r="B14" s="860" t="s">
        <v>491</v>
      </c>
      <c r="C14" s="861" t="s">
        <v>488</v>
      </c>
      <c r="D14" s="151"/>
      <c r="E14" s="144"/>
      <c r="F14" s="144"/>
      <c r="G14" s="906">
        <f t="shared" si="0"/>
        <v>0</v>
      </c>
      <c r="H14" s="151"/>
      <c r="I14" s="144"/>
      <c r="J14" s="144"/>
      <c r="K14" s="906">
        <f t="shared" si="1"/>
        <v>0</v>
      </c>
      <c r="L14" s="151"/>
      <c r="M14" s="144"/>
      <c r="N14" s="144"/>
      <c r="O14" s="906">
        <f t="shared" si="2"/>
        <v>0</v>
      </c>
      <c r="P14" s="151"/>
      <c r="Q14" s="144"/>
      <c r="R14" s="144"/>
      <c r="S14" s="906">
        <f t="shared" si="3"/>
        <v>0</v>
      </c>
      <c r="T14" s="151"/>
      <c r="U14" s="144"/>
      <c r="V14" s="144"/>
      <c r="W14" s="906">
        <f t="shared" si="4"/>
        <v>0</v>
      </c>
    </row>
    <row r="15" spans="1:33">
      <c r="A15" s="828"/>
      <c r="B15" s="860" t="s">
        <v>492</v>
      </c>
      <c r="C15" s="861" t="s">
        <v>488</v>
      </c>
      <c r="D15" s="151"/>
      <c r="E15" s="144"/>
      <c r="F15" s="144"/>
      <c r="G15" s="906">
        <f t="shared" si="0"/>
        <v>0</v>
      </c>
      <c r="H15" s="151"/>
      <c r="I15" s="144"/>
      <c r="J15" s="144"/>
      <c r="K15" s="906">
        <f t="shared" si="1"/>
        <v>0</v>
      </c>
      <c r="L15" s="151"/>
      <c r="M15" s="144"/>
      <c r="N15" s="144"/>
      <c r="O15" s="906">
        <f t="shared" si="2"/>
        <v>0</v>
      </c>
      <c r="P15" s="151"/>
      <c r="Q15" s="144"/>
      <c r="R15" s="144"/>
      <c r="S15" s="906">
        <f t="shared" si="3"/>
        <v>0</v>
      </c>
      <c r="T15" s="151"/>
      <c r="U15" s="144"/>
      <c r="V15" s="144"/>
      <c r="W15" s="906">
        <f t="shared" si="4"/>
        <v>0</v>
      </c>
    </row>
    <row r="16" spans="1:33">
      <c r="A16" s="828"/>
      <c r="B16" s="860" t="s">
        <v>493</v>
      </c>
      <c r="C16" s="861" t="s">
        <v>488</v>
      </c>
      <c r="D16" s="151"/>
      <c r="E16" s="144"/>
      <c r="F16" s="144"/>
      <c r="G16" s="906">
        <f t="shared" si="0"/>
        <v>0</v>
      </c>
      <c r="H16" s="151"/>
      <c r="I16" s="144"/>
      <c r="J16" s="144"/>
      <c r="K16" s="906">
        <f t="shared" si="1"/>
        <v>0</v>
      </c>
      <c r="L16" s="151"/>
      <c r="M16" s="144"/>
      <c r="N16" s="144"/>
      <c r="O16" s="906">
        <f t="shared" si="2"/>
        <v>0</v>
      </c>
      <c r="P16" s="151"/>
      <c r="Q16" s="144"/>
      <c r="R16" s="144"/>
      <c r="S16" s="906">
        <f t="shared" si="3"/>
        <v>0</v>
      </c>
      <c r="T16" s="151"/>
      <c r="U16" s="144"/>
      <c r="V16" s="144"/>
      <c r="W16" s="906">
        <f t="shared" si="4"/>
        <v>0</v>
      </c>
    </row>
    <row r="17" spans="1:23">
      <c r="A17" s="828"/>
      <c r="B17" s="860" t="s">
        <v>494</v>
      </c>
      <c r="C17" s="861" t="s">
        <v>488</v>
      </c>
      <c r="D17" s="151"/>
      <c r="E17" s="144"/>
      <c r="F17" s="144"/>
      <c r="G17" s="906">
        <f t="shared" si="0"/>
        <v>0</v>
      </c>
      <c r="H17" s="151"/>
      <c r="I17" s="144"/>
      <c r="J17" s="144"/>
      <c r="K17" s="906">
        <f t="shared" si="1"/>
        <v>0</v>
      </c>
      <c r="L17" s="151"/>
      <c r="M17" s="144"/>
      <c r="N17" s="144"/>
      <c r="O17" s="906">
        <f t="shared" si="2"/>
        <v>0</v>
      </c>
      <c r="P17" s="151"/>
      <c r="Q17" s="144"/>
      <c r="R17" s="144"/>
      <c r="S17" s="906">
        <f t="shared" si="3"/>
        <v>0</v>
      </c>
      <c r="T17" s="151"/>
      <c r="U17" s="144"/>
      <c r="V17" s="144"/>
      <c r="W17" s="906">
        <f t="shared" si="4"/>
        <v>0</v>
      </c>
    </row>
    <row r="18" spans="1:23">
      <c r="A18" s="828"/>
      <c r="B18" s="860" t="s">
        <v>495</v>
      </c>
      <c r="C18" s="861" t="s">
        <v>488</v>
      </c>
      <c r="D18" s="151"/>
      <c r="E18" s="144"/>
      <c r="F18" s="144"/>
      <c r="G18" s="906">
        <f t="shared" si="0"/>
        <v>0</v>
      </c>
      <c r="H18" s="151"/>
      <c r="I18" s="144"/>
      <c r="J18" s="144"/>
      <c r="K18" s="906">
        <f t="shared" si="1"/>
        <v>0</v>
      </c>
      <c r="L18" s="151"/>
      <c r="M18" s="144"/>
      <c r="N18" s="144"/>
      <c r="O18" s="906">
        <f t="shared" si="2"/>
        <v>0</v>
      </c>
      <c r="P18" s="151"/>
      <c r="Q18" s="144"/>
      <c r="R18" s="144"/>
      <c r="S18" s="906">
        <f t="shared" si="3"/>
        <v>0</v>
      </c>
      <c r="T18" s="151"/>
      <c r="U18" s="144"/>
      <c r="V18" s="144"/>
      <c r="W18" s="906">
        <f t="shared" si="4"/>
        <v>0</v>
      </c>
    </row>
    <row r="19" spans="1:23">
      <c r="A19" s="828"/>
      <c r="B19" s="860" t="s">
        <v>496</v>
      </c>
      <c r="C19" s="861" t="s">
        <v>488</v>
      </c>
      <c r="D19" s="151"/>
      <c r="E19" s="144"/>
      <c r="F19" s="144"/>
      <c r="G19" s="906">
        <f t="shared" si="0"/>
        <v>0</v>
      </c>
      <c r="H19" s="151"/>
      <c r="I19" s="144"/>
      <c r="J19" s="144"/>
      <c r="K19" s="906">
        <f t="shared" si="1"/>
        <v>0</v>
      </c>
      <c r="L19" s="151"/>
      <c r="M19" s="144"/>
      <c r="N19" s="144"/>
      <c r="O19" s="906">
        <f t="shared" si="2"/>
        <v>0</v>
      </c>
      <c r="P19" s="151"/>
      <c r="Q19" s="144"/>
      <c r="R19" s="144"/>
      <c r="S19" s="906">
        <f t="shared" si="3"/>
        <v>0</v>
      </c>
      <c r="T19" s="151"/>
      <c r="U19" s="144"/>
      <c r="V19" s="144"/>
      <c r="W19" s="906">
        <f t="shared" si="4"/>
        <v>0</v>
      </c>
    </row>
    <row r="20" spans="1:23">
      <c r="A20" s="828"/>
      <c r="B20" s="860" t="s">
        <v>497</v>
      </c>
      <c r="C20" s="861" t="s">
        <v>488</v>
      </c>
      <c r="D20" s="151"/>
      <c r="E20" s="144"/>
      <c r="F20" s="144"/>
      <c r="G20" s="906">
        <f t="shared" si="0"/>
        <v>0</v>
      </c>
      <c r="H20" s="151"/>
      <c r="I20" s="144"/>
      <c r="J20" s="144"/>
      <c r="K20" s="906">
        <f t="shared" si="1"/>
        <v>0</v>
      </c>
      <c r="L20" s="151"/>
      <c r="M20" s="144"/>
      <c r="N20" s="144"/>
      <c r="O20" s="906">
        <f t="shared" si="2"/>
        <v>0</v>
      </c>
      <c r="P20" s="151"/>
      <c r="Q20" s="144"/>
      <c r="R20" s="144"/>
      <c r="S20" s="906">
        <f t="shared" si="3"/>
        <v>0</v>
      </c>
      <c r="T20" s="151"/>
      <c r="U20" s="144"/>
      <c r="V20" s="144"/>
      <c r="W20" s="906">
        <f t="shared" si="4"/>
        <v>0</v>
      </c>
    </row>
    <row r="21" spans="1:23">
      <c r="A21" s="828"/>
      <c r="B21" s="860" t="s">
        <v>498</v>
      </c>
      <c r="C21" s="861" t="s">
        <v>488</v>
      </c>
      <c r="D21" s="151"/>
      <c r="E21" s="144"/>
      <c r="F21" s="144"/>
      <c r="G21" s="906">
        <f t="shared" si="0"/>
        <v>0</v>
      </c>
      <c r="H21" s="151"/>
      <c r="I21" s="144"/>
      <c r="J21" s="144"/>
      <c r="K21" s="906">
        <f t="shared" si="1"/>
        <v>0</v>
      </c>
      <c r="L21" s="151"/>
      <c r="M21" s="144"/>
      <c r="N21" s="144"/>
      <c r="O21" s="906">
        <f t="shared" si="2"/>
        <v>0</v>
      </c>
      <c r="P21" s="151"/>
      <c r="Q21" s="144"/>
      <c r="R21" s="144"/>
      <c r="S21" s="906">
        <f t="shared" si="3"/>
        <v>0</v>
      </c>
      <c r="T21" s="151"/>
      <c r="U21" s="144"/>
      <c r="V21" s="144"/>
      <c r="W21" s="906">
        <f t="shared" si="4"/>
        <v>0</v>
      </c>
    </row>
    <row r="22" spans="1:23">
      <c r="A22" s="828"/>
      <c r="B22" s="860" t="s">
        <v>499</v>
      </c>
      <c r="C22" s="861" t="s">
        <v>488</v>
      </c>
      <c r="D22" s="151"/>
      <c r="E22" s="144"/>
      <c r="F22" s="144"/>
      <c r="G22" s="906">
        <f t="shared" si="0"/>
        <v>0</v>
      </c>
      <c r="H22" s="151"/>
      <c r="I22" s="144"/>
      <c r="J22" s="144"/>
      <c r="K22" s="906">
        <f t="shared" si="1"/>
        <v>0</v>
      </c>
      <c r="L22" s="151"/>
      <c r="M22" s="144"/>
      <c r="N22" s="144"/>
      <c r="O22" s="906">
        <f t="shared" si="2"/>
        <v>0</v>
      </c>
      <c r="P22" s="151"/>
      <c r="Q22" s="144"/>
      <c r="R22" s="144"/>
      <c r="S22" s="906">
        <f t="shared" si="3"/>
        <v>0</v>
      </c>
      <c r="T22" s="151"/>
      <c r="U22" s="144"/>
      <c r="V22" s="144"/>
      <c r="W22" s="906">
        <f t="shared" si="4"/>
        <v>0</v>
      </c>
    </row>
    <row r="23" spans="1:23" s="828" customFormat="1">
      <c r="B23" s="859" t="s">
        <v>500</v>
      </c>
      <c r="C23" s="855"/>
      <c r="D23" s="856"/>
      <c r="E23" s="857"/>
      <c r="F23" s="857"/>
      <c r="G23" s="858">
        <f>SUM(G24:G29)</f>
        <v>0</v>
      </c>
      <c r="H23" s="856"/>
      <c r="I23" s="857"/>
      <c r="J23" s="857"/>
      <c r="K23" s="858">
        <f>SUM(K24:K29)</f>
        <v>0</v>
      </c>
      <c r="L23" s="856"/>
      <c r="M23" s="857"/>
      <c r="N23" s="857"/>
      <c r="O23" s="858">
        <f>SUM(O24:O29)</f>
        <v>0</v>
      </c>
      <c r="P23" s="856"/>
      <c r="Q23" s="857"/>
      <c r="R23" s="857"/>
      <c r="S23" s="858">
        <f>SUM(S24:S29)</f>
        <v>0</v>
      </c>
      <c r="T23" s="856"/>
      <c r="U23" s="857"/>
      <c r="V23" s="857"/>
      <c r="W23" s="858">
        <f>SUM(W24:W29)</f>
        <v>0</v>
      </c>
    </row>
    <row r="24" spans="1:23">
      <c r="A24" s="828"/>
      <c r="B24" s="860" t="s">
        <v>501</v>
      </c>
      <c r="C24" s="861" t="s">
        <v>488</v>
      </c>
      <c r="D24" s="151"/>
      <c r="E24" s="144"/>
      <c r="F24" s="144"/>
      <c r="G24" s="906">
        <f t="shared" ref="G24:G29" si="5">D24*(E24+F24)</f>
        <v>0</v>
      </c>
      <c r="H24" s="151"/>
      <c r="I24" s="144"/>
      <c r="J24" s="144"/>
      <c r="K24" s="906">
        <f t="shared" ref="K24:K29" si="6">H24*(I24+J24)</f>
        <v>0</v>
      </c>
      <c r="L24" s="151"/>
      <c r="M24" s="144"/>
      <c r="N24" s="144"/>
      <c r="O24" s="906">
        <f t="shared" ref="O24:O29" si="7">L24*(M24+N24)</f>
        <v>0</v>
      </c>
      <c r="P24" s="151"/>
      <c r="Q24" s="144"/>
      <c r="R24" s="144"/>
      <c r="S24" s="906">
        <f t="shared" ref="S24:S29" si="8">P24*(Q24+R24)</f>
        <v>0</v>
      </c>
      <c r="T24" s="151"/>
      <c r="U24" s="144"/>
      <c r="V24" s="144"/>
      <c r="W24" s="906">
        <f t="shared" ref="W24:W29" si="9">T24*(U24+V24)</f>
        <v>0</v>
      </c>
    </row>
    <row r="25" spans="1:23">
      <c r="A25" s="828"/>
      <c r="B25" s="860" t="s">
        <v>502</v>
      </c>
      <c r="C25" s="861" t="s">
        <v>488</v>
      </c>
      <c r="D25" s="151"/>
      <c r="E25" s="144"/>
      <c r="F25" s="144"/>
      <c r="G25" s="906">
        <f t="shared" si="5"/>
        <v>0</v>
      </c>
      <c r="H25" s="151"/>
      <c r="I25" s="144"/>
      <c r="J25" s="144"/>
      <c r="K25" s="906">
        <f t="shared" si="6"/>
        <v>0</v>
      </c>
      <c r="L25" s="151"/>
      <c r="M25" s="144"/>
      <c r="N25" s="144"/>
      <c r="O25" s="906">
        <f t="shared" si="7"/>
        <v>0</v>
      </c>
      <c r="P25" s="151"/>
      <c r="Q25" s="144"/>
      <c r="R25" s="144"/>
      <c r="S25" s="906">
        <f t="shared" si="8"/>
        <v>0</v>
      </c>
      <c r="T25" s="151"/>
      <c r="U25" s="144"/>
      <c r="V25" s="144"/>
      <c r="W25" s="906">
        <f t="shared" si="9"/>
        <v>0</v>
      </c>
    </row>
    <row r="26" spans="1:23">
      <c r="A26" s="828"/>
      <c r="B26" s="860" t="s">
        <v>503</v>
      </c>
      <c r="C26" s="861" t="s">
        <v>488</v>
      </c>
      <c r="D26" s="151"/>
      <c r="E26" s="144"/>
      <c r="F26" s="144"/>
      <c r="G26" s="906">
        <f t="shared" si="5"/>
        <v>0</v>
      </c>
      <c r="H26" s="151"/>
      <c r="I26" s="144"/>
      <c r="J26" s="144"/>
      <c r="K26" s="906">
        <f t="shared" si="6"/>
        <v>0</v>
      </c>
      <c r="L26" s="151"/>
      <c r="M26" s="144"/>
      <c r="N26" s="144"/>
      <c r="O26" s="906">
        <f t="shared" si="7"/>
        <v>0</v>
      </c>
      <c r="P26" s="151"/>
      <c r="Q26" s="144"/>
      <c r="R26" s="144"/>
      <c r="S26" s="906">
        <f t="shared" si="8"/>
        <v>0</v>
      </c>
      <c r="T26" s="151"/>
      <c r="U26" s="144"/>
      <c r="V26" s="144"/>
      <c r="W26" s="906">
        <f t="shared" si="9"/>
        <v>0</v>
      </c>
    </row>
    <row r="27" spans="1:23">
      <c r="A27" s="828"/>
      <c r="B27" s="860" t="s">
        <v>504</v>
      </c>
      <c r="C27" s="861" t="s">
        <v>488</v>
      </c>
      <c r="D27" s="151"/>
      <c r="E27" s="144"/>
      <c r="F27" s="144"/>
      <c r="G27" s="906">
        <f t="shared" si="5"/>
        <v>0</v>
      </c>
      <c r="H27" s="151"/>
      <c r="I27" s="144"/>
      <c r="J27" s="144"/>
      <c r="K27" s="906">
        <f t="shared" si="6"/>
        <v>0</v>
      </c>
      <c r="L27" s="151"/>
      <c r="M27" s="144"/>
      <c r="N27" s="144"/>
      <c r="O27" s="906">
        <f t="shared" si="7"/>
        <v>0</v>
      </c>
      <c r="P27" s="151"/>
      <c r="Q27" s="144"/>
      <c r="R27" s="144"/>
      <c r="S27" s="906">
        <f t="shared" si="8"/>
        <v>0</v>
      </c>
      <c r="T27" s="151"/>
      <c r="U27" s="144"/>
      <c r="V27" s="144"/>
      <c r="W27" s="906">
        <f t="shared" si="9"/>
        <v>0</v>
      </c>
    </row>
    <row r="28" spans="1:23">
      <c r="A28" s="828"/>
      <c r="B28" s="860" t="s">
        <v>505</v>
      </c>
      <c r="C28" s="861" t="s">
        <v>488</v>
      </c>
      <c r="D28" s="151"/>
      <c r="E28" s="144"/>
      <c r="F28" s="144"/>
      <c r="G28" s="906">
        <f t="shared" si="5"/>
        <v>0</v>
      </c>
      <c r="H28" s="151"/>
      <c r="I28" s="144"/>
      <c r="J28" s="144"/>
      <c r="K28" s="906">
        <f t="shared" si="6"/>
        <v>0</v>
      </c>
      <c r="L28" s="151"/>
      <c r="M28" s="144"/>
      <c r="N28" s="144"/>
      <c r="O28" s="906">
        <f t="shared" si="7"/>
        <v>0</v>
      </c>
      <c r="P28" s="151"/>
      <c r="Q28" s="144"/>
      <c r="R28" s="144"/>
      <c r="S28" s="906">
        <f t="shared" si="8"/>
        <v>0</v>
      </c>
      <c r="T28" s="151"/>
      <c r="U28" s="144"/>
      <c r="V28" s="144"/>
      <c r="W28" s="906">
        <f t="shared" si="9"/>
        <v>0</v>
      </c>
    </row>
    <row r="29" spans="1:23">
      <c r="A29" s="828"/>
      <c r="B29" s="860" t="s">
        <v>506</v>
      </c>
      <c r="C29" s="861" t="s">
        <v>488</v>
      </c>
      <c r="D29" s="151"/>
      <c r="E29" s="144"/>
      <c r="F29" s="144"/>
      <c r="G29" s="906">
        <f t="shared" si="5"/>
        <v>0</v>
      </c>
      <c r="H29" s="151"/>
      <c r="I29" s="144"/>
      <c r="J29" s="144"/>
      <c r="K29" s="906">
        <f t="shared" si="6"/>
        <v>0</v>
      </c>
      <c r="L29" s="151"/>
      <c r="M29" s="144"/>
      <c r="N29" s="144"/>
      <c r="O29" s="906">
        <f t="shared" si="7"/>
        <v>0</v>
      </c>
      <c r="P29" s="151"/>
      <c r="Q29" s="144"/>
      <c r="R29" s="144"/>
      <c r="S29" s="906">
        <f t="shared" si="8"/>
        <v>0</v>
      </c>
      <c r="T29" s="151"/>
      <c r="U29" s="144"/>
      <c r="V29" s="144"/>
      <c r="W29" s="906">
        <f t="shared" si="9"/>
        <v>0</v>
      </c>
    </row>
    <row r="30" spans="1:23" s="828" customFormat="1">
      <c r="B30" s="854" t="s">
        <v>507</v>
      </c>
      <c r="C30" s="855"/>
      <c r="D30" s="856"/>
      <c r="E30" s="857"/>
      <c r="F30" s="857"/>
      <c r="G30" s="858">
        <f>G31+G44</f>
        <v>0</v>
      </c>
      <c r="H30" s="856"/>
      <c r="I30" s="857"/>
      <c r="J30" s="857"/>
      <c r="K30" s="858">
        <f>K31+K44</f>
        <v>0</v>
      </c>
      <c r="L30" s="856"/>
      <c r="M30" s="857"/>
      <c r="N30" s="857"/>
      <c r="O30" s="858">
        <f>O31+O44</f>
        <v>0</v>
      </c>
      <c r="P30" s="856"/>
      <c r="Q30" s="857"/>
      <c r="R30" s="857"/>
      <c r="S30" s="858">
        <f>S31+S44</f>
        <v>0</v>
      </c>
      <c r="T30" s="856"/>
      <c r="U30" s="857"/>
      <c r="V30" s="857"/>
      <c r="W30" s="858">
        <f>W31+W44</f>
        <v>0</v>
      </c>
    </row>
    <row r="31" spans="1:23" s="828" customFormat="1">
      <c r="B31" s="859" t="s">
        <v>508</v>
      </c>
      <c r="C31" s="855"/>
      <c r="D31" s="856"/>
      <c r="E31" s="857"/>
      <c r="F31" s="857"/>
      <c r="G31" s="858">
        <f>SUM(G32:G43)</f>
        <v>0</v>
      </c>
      <c r="H31" s="856"/>
      <c r="I31" s="857"/>
      <c r="J31" s="857"/>
      <c r="K31" s="858">
        <f>SUM(K32:K43)</f>
        <v>0</v>
      </c>
      <c r="L31" s="856"/>
      <c r="M31" s="857"/>
      <c r="N31" s="857"/>
      <c r="O31" s="858">
        <f>SUM(O32:O43)</f>
        <v>0</v>
      </c>
      <c r="P31" s="856"/>
      <c r="Q31" s="857"/>
      <c r="R31" s="857"/>
      <c r="S31" s="858">
        <f>SUM(S32:S43)</f>
        <v>0</v>
      </c>
      <c r="T31" s="856"/>
      <c r="U31" s="857"/>
      <c r="V31" s="857"/>
      <c r="W31" s="858">
        <f>SUM(W32:W43)</f>
        <v>0</v>
      </c>
    </row>
    <row r="32" spans="1:23">
      <c r="A32" s="828"/>
      <c r="B32" s="860" t="s">
        <v>487</v>
      </c>
      <c r="C32" s="861" t="s">
        <v>488</v>
      </c>
      <c r="D32" s="151"/>
      <c r="E32" s="144"/>
      <c r="F32" s="144"/>
      <c r="G32" s="906">
        <f t="shared" ref="G32:G43" si="10">D32*(E32+F32)</f>
        <v>0</v>
      </c>
      <c r="H32" s="151"/>
      <c r="I32" s="144"/>
      <c r="J32" s="144"/>
      <c r="K32" s="906">
        <f t="shared" ref="K32:K43" si="11">H32*(I32+J32)</f>
        <v>0</v>
      </c>
      <c r="L32" s="151"/>
      <c r="M32" s="144"/>
      <c r="N32" s="144"/>
      <c r="O32" s="906">
        <f t="shared" ref="O32:O43" si="12">L32*(M32+N32)</f>
        <v>0</v>
      </c>
      <c r="P32" s="151"/>
      <c r="Q32" s="144"/>
      <c r="R32" s="144"/>
      <c r="S32" s="906">
        <f t="shared" ref="S32:S43" si="13">P32*(Q32+R32)</f>
        <v>0</v>
      </c>
      <c r="T32" s="151"/>
      <c r="U32" s="144"/>
      <c r="V32" s="144"/>
      <c r="W32" s="906">
        <f t="shared" ref="W32:W43" si="14">T32*(U32+V32)</f>
        <v>0</v>
      </c>
    </row>
    <row r="33" spans="1:23">
      <c r="A33" s="828"/>
      <c r="B33" s="860" t="s">
        <v>489</v>
      </c>
      <c r="C33" s="861" t="s">
        <v>488</v>
      </c>
      <c r="D33" s="151"/>
      <c r="E33" s="144"/>
      <c r="F33" s="144"/>
      <c r="G33" s="906">
        <f t="shared" si="10"/>
        <v>0</v>
      </c>
      <c r="H33" s="151"/>
      <c r="I33" s="144"/>
      <c r="J33" s="144"/>
      <c r="K33" s="906">
        <f t="shared" si="11"/>
        <v>0</v>
      </c>
      <c r="L33" s="151"/>
      <c r="M33" s="144"/>
      <c r="N33" s="144"/>
      <c r="O33" s="906">
        <f t="shared" si="12"/>
        <v>0</v>
      </c>
      <c r="P33" s="151"/>
      <c r="Q33" s="144"/>
      <c r="R33" s="144"/>
      <c r="S33" s="906">
        <f t="shared" si="13"/>
        <v>0</v>
      </c>
      <c r="T33" s="151"/>
      <c r="U33" s="144"/>
      <c r="V33" s="144"/>
      <c r="W33" s="906">
        <f t="shared" si="14"/>
        <v>0</v>
      </c>
    </row>
    <row r="34" spans="1:23">
      <c r="A34" s="828"/>
      <c r="B34" s="860" t="s">
        <v>490</v>
      </c>
      <c r="C34" s="861" t="s">
        <v>488</v>
      </c>
      <c r="D34" s="151"/>
      <c r="E34" s="144"/>
      <c r="F34" s="144"/>
      <c r="G34" s="906">
        <f t="shared" si="10"/>
        <v>0</v>
      </c>
      <c r="H34" s="151"/>
      <c r="I34" s="144"/>
      <c r="J34" s="144"/>
      <c r="K34" s="906">
        <f t="shared" si="11"/>
        <v>0</v>
      </c>
      <c r="L34" s="151"/>
      <c r="M34" s="144"/>
      <c r="N34" s="144"/>
      <c r="O34" s="906">
        <f t="shared" si="12"/>
        <v>0</v>
      </c>
      <c r="P34" s="151"/>
      <c r="Q34" s="144"/>
      <c r="R34" s="144"/>
      <c r="S34" s="906">
        <f t="shared" si="13"/>
        <v>0</v>
      </c>
      <c r="T34" s="151"/>
      <c r="U34" s="144"/>
      <c r="V34" s="144"/>
      <c r="W34" s="906">
        <f t="shared" si="14"/>
        <v>0</v>
      </c>
    </row>
    <row r="35" spans="1:23">
      <c r="A35" s="828"/>
      <c r="B35" s="860" t="s">
        <v>491</v>
      </c>
      <c r="C35" s="861" t="s">
        <v>488</v>
      </c>
      <c r="D35" s="151"/>
      <c r="E35" s="144"/>
      <c r="F35" s="144"/>
      <c r="G35" s="906">
        <f t="shared" si="10"/>
        <v>0</v>
      </c>
      <c r="H35" s="151"/>
      <c r="I35" s="144"/>
      <c r="J35" s="144"/>
      <c r="K35" s="906">
        <f t="shared" si="11"/>
        <v>0</v>
      </c>
      <c r="L35" s="151"/>
      <c r="M35" s="144"/>
      <c r="N35" s="144"/>
      <c r="O35" s="906">
        <f t="shared" si="12"/>
        <v>0</v>
      </c>
      <c r="P35" s="151"/>
      <c r="Q35" s="144"/>
      <c r="R35" s="144"/>
      <c r="S35" s="906">
        <f t="shared" si="13"/>
        <v>0</v>
      </c>
      <c r="T35" s="151"/>
      <c r="U35" s="144"/>
      <c r="V35" s="144"/>
      <c r="W35" s="906">
        <f t="shared" si="14"/>
        <v>0</v>
      </c>
    </row>
    <row r="36" spans="1:23">
      <c r="A36" s="828"/>
      <c r="B36" s="860" t="s">
        <v>492</v>
      </c>
      <c r="C36" s="861" t="s">
        <v>488</v>
      </c>
      <c r="D36" s="151"/>
      <c r="E36" s="144"/>
      <c r="F36" s="144"/>
      <c r="G36" s="906">
        <f t="shared" si="10"/>
        <v>0</v>
      </c>
      <c r="H36" s="151"/>
      <c r="I36" s="144"/>
      <c r="J36" s="144"/>
      <c r="K36" s="906">
        <f t="shared" si="11"/>
        <v>0</v>
      </c>
      <c r="L36" s="151"/>
      <c r="M36" s="144"/>
      <c r="N36" s="144"/>
      <c r="O36" s="906">
        <f t="shared" si="12"/>
        <v>0</v>
      </c>
      <c r="P36" s="151"/>
      <c r="Q36" s="144"/>
      <c r="R36" s="144"/>
      <c r="S36" s="906">
        <f t="shared" si="13"/>
        <v>0</v>
      </c>
      <c r="T36" s="151"/>
      <c r="U36" s="144"/>
      <c r="V36" s="144"/>
      <c r="W36" s="906">
        <f t="shared" si="14"/>
        <v>0</v>
      </c>
    </row>
    <row r="37" spans="1:23">
      <c r="A37" s="828"/>
      <c r="B37" s="860" t="s">
        <v>493</v>
      </c>
      <c r="C37" s="861" t="s">
        <v>488</v>
      </c>
      <c r="D37" s="151"/>
      <c r="E37" s="144"/>
      <c r="F37" s="144"/>
      <c r="G37" s="906">
        <f t="shared" si="10"/>
        <v>0</v>
      </c>
      <c r="H37" s="151"/>
      <c r="I37" s="144"/>
      <c r="J37" s="144"/>
      <c r="K37" s="906">
        <f t="shared" si="11"/>
        <v>0</v>
      </c>
      <c r="L37" s="151"/>
      <c r="M37" s="144"/>
      <c r="N37" s="144"/>
      <c r="O37" s="906">
        <f t="shared" si="12"/>
        <v>0</v>
      </c>
      <c r="P37" s="151"/>
      <c r="Q37" s="144"/>
      <c r="R37" s="144"/>
      <c r="S37" s="906">
        <f t="shared" si="13"/>
        <v>0</v>
      </c>
      <c r="T37" s="151"/>
      <c r="U37" s="144"/>
      <c r="V37" s="144"/>
      <c r="W37" s="906">
        <f t="shared" si="14"/>
        <v>0</v>
      </c>
    </row>
    <row r="38" spans="1:23">
      <c r="A38" s="828"/>
      <c r="B38" s="860" t="s">
        <v>494</v>
      </c>
      <c r="C38" s="861" t="s">
        <v>488</v>
      </c>
      <c r="D38" s="151"/>
      <c r="E38" s="144"/>
      <c r="F38" s="144"/>
      <c r="G38" s="906">
        <f t="shared" si="10"/>
        <v>0</v>
      </c>
      <c r="H38" s="151"/>
      <c r="I38" s="144"/>
      <c r="J38" s="144"/>
      <c r="K38" s="906">
        <f t="shared" si="11"/>
        <v>0</v>
      </c>
      <c r="L38" s="151"/>
      <c r="M38" s="144"/>
      <c r="N38" s="144"/>
      <c r="O38" s="906">
        <f t="shared" si="12"/>
        <v>0</v>
      </c>
      <c r="P38" s="151"/>
      <c r="Q38" s="144"/>
      <c r="R38" s="144"/>
      <c r="S38" s="906">
        <f t="shared" si="13"/>
        <v>0</v>
      </c>
      <c r="T38" s="151"/>
      <c r="U38" s="144"/>
      <c r="V38" s="144"/>
      <c r="W38" s="906">
        <f t="shared" si="14"/>
        <v>0</v>
      </c>
    </row>
    <row r="39" spans="1:23">
      <c r="A39" s="828"/>
      <c r="B39" s="860" t="s">
        <v>495</v>
      </c>
      <c r="C39" s="861" t="s">
        <v>488</v>
      </c>
      <c r="D39" s="151"/>
      <c r="E39" s="144"/>
      <c r="F39" s="144"/>
      <c r="G39" s="906">
        <f t="shared" si="10"/>
        <v>0</v>
      </c>
      <c r="H39" s="151"/>
      <c r="I39" s="144"/>
      <c r="J39" s="144"/>
      <c r="K39" s="906">
        <f t="shared" si="11"/>
        <v>0</v>
      </c>
      <c r="L39" s="151"/>
      <c r="M39" s="144"/>
      <c r="N39" s="144"/>
      <c r="O39" s="906">
        <f t="shared" si="12"/>
        <v>0</v>
      </c>
      <c r="P39" s="151"/>
      <c r="Q39" s="144"/>
      <c r="R39" s="144"/>
      <c r="S39" s="906">
        <f t="shared" si="13"/>
        <v>0</v>
      </c>
      <c r="T39" s="151"/>
      <c r="U39" s="144"/>
      <c r="V39" s="144"/>
      <c r="W39" s="906">
        <f t="shared" si="14"/>
        <v>0</v>
      </c>
    </row>
    <row r="40" spans="1:23">
      <c r="A40" s="828"/>
      <c r="B40" s="860" t="s">
        <v>496</v>
      </c>
      <c r="C40" s="861" t="s">
        <v>488</v>
      </c>
      <c r="D40" s="151"/>
      <c r="E40" s="144"/>
      <c r="F40" s="144"/>
      <c r="G40" s="906">
        <f t="shared" si="10"/>
        <v>0</v>
      </c>
      <c r="H40" s="151"/>
      <c r="I40" s="144"/>
      <c r="J40" s="144"/>
      <c r="K40" s="906">
        <f t="shared" si="11"/>
        <v>0</v>
      </c>
      <c r="L40" s="151"/>
      <c r="M40" s="144"/>
      <c r="N40" s="144"/>
      <c r="O40" s="906">
        <f t="shared" si="12"/>
        <v>0</v>
      </c>
      <c r="P40" s="151"/>
      <c r="Q40" s="144"/>
      <c r="R40" s="144"/>
      <c r="S40" s="906">
        <f t="shared" si="13"/>
        <v>0</v>
      </c>
      <c r="T40" s="151"/>
      <c r="U40" s="144"/>
      <c r="V40" s="144"/>
      <c r="W40" s="906">
        <f t="shared" si="14"/>
        <v>0</v>
      </c>
    </row>
    <row r="41" spans="1:23">
      <c r="A41" s="828"/>
      <c r="B41" s="860" t="s">
        <v>497</v>
      </c>
      <c r="C41" s="861" t="s">
        <v>488</v>
      </c>
      <c r="D41" s="151"/>
      <c r="E41" s="144"/>
      <c r="F41" s="144"/>
      <c r="G41" s="906">
        <f t="shared" si="10"/>
        <v>0</v>
      </c>
      <c r="H41" s="151"/>
      <c r="I41" s="144"/>
      <c r="J41" s="144"/>
      <c r="K41" s="906">
        <f t="shared" si="11"/>
        <v>0</v>
      </c>
      <c r="L41" s="151"/>
      <c r="M41" s="144"/>
      <c r="N41" s="144"/>
      <c r="O41" s="906">
        <f t="shared" si="12"/>
        <v>0</v>
      </c>
      <c r="P41" s="151"/>
      <c r="Q41" s="144"/>
      <c r="R41" s="144"/>
      <c r="S41" s="906">
        <f t="shared" si="13"/>
        <v>0</v>
      </c>
      <c r="T41" s="151"/>
      <c r="U41" s="144"/>
      <c r="V41" s="144"/>
      <c r="W41" s="906">
        <f t="shared" si="14"/>
        <v>0</v>
      </c>
    </row>
    <row r="42" spans="1:23">
      <c r="A42" s="828"/>
      <c r="B42" s="860" t="s">
        <v>498</v>
      </c>
      <c r="C42" s="861" t="s">
        <v>488</v>
      </c>
      <c r="D42" s="151"/>
      <c r="E42" s="144"/>
      <c r="F42" s="144"/>
      <c r="G42" s="906">
        <f t="shared" si="10"/>
        <v>0</v>
      </c>
      <c r="H42" s="151"/>
      <c r="I42" s="144"/>
      <c r="J42" s="144"/>
      <c r="K42" s="906">
        <f t="shared" si="11"/>
        <v>0</v>
      </c>
      <c r="L42" s="151"/>
      <c r="M42" s="144"/>
      <c r="N42" s="144"/>
      <c r="O42" s="906">
        <f t="shared" si="12"/>
        <v>0</v>
      </c>
      <c r="P42" s="151"/>
      <c r="Q42" s="144"/>
      <c r="R42" s="144"/>
      <c r="S42" s="906">
        <f t="shared" si="13"/>
        <v>0</v>
      </c>
      <c r="T42" s="151"/>
      <c r="U42" s="144"/>
      <c r="V42" s="144"/>
      <c r="W42" s="906">
        <f t="shared" si="14"/>
        <v>0</v>
      </c>
    </row>
    <row r="43" spans="1:23">
      <c r="A43" s="828"/>
      <c r="B43" s="860" t="s">
        <v>499</v>
      </c>
      <c r="C43" s="861" t="s">
        <v>488</v>
      </c>
      <c r="D43" s="151"/>
      <c r="E43" s="144"/>
      <c r="F43" s="144"/>
      <c r="G43" s="906">
        <f t="shared" si="10"/>
        <v>0</v>
      </c>
      <c r="H43" s="151"/>
      <c r="I43" s="144"/>
      <c r="J43" s="144"/>
      <c r="K43" s="906">
        <f t="shared" si="11"/>
        <v>0</v>
      </c>
      <c r="L43" s="151"/>
      <c r="M43" s="144"/>
      <c r="N43" s="144"/>
      <c r="O43" s="906">
        <f t="shared" si="12"/>
        <v>0</v>
      </c>
      <c r="P43" s="151"/>
      <c r="Q43" s="144"/>
      <c r="R43" s="144"/>
      <c r="S43" s="906">
        <f t="shared" si="13"/>
        <v>0</v>
      </c>
      <c r="T43" s="151"/>
      <c r="U43" s="144"/>
      <c r="V43" s="144"/>
      <c r="W43" s="906">
        <f t="shared" si="14"/>
        <v>0</v>
      </c>
    </row>
    <row r="44" spans="1:23" s="828" customFormat="1">
      <c r="B44" s="859" t="s">
        <v>509</v>
      </c>
      <c r="C44" s="855"/>
      <c r="D44" s="856"/>
      <c r="E44" s="857"/>
      <c r="F44" s="857"/>
      <c r="G44" s="858">
        <f>SUM(G45:G50)</f>
        <v>0</v>
      </c>
      <c r="H44" s="856"/>
      <c r="I44" s="857"/>
      <c r="J44" s="857"/>
      <c r="K44" s="858">
        <f>SUM(K45:K50)</f>
        <v>0</v>
      </c>
      <c r="L44" s="856"/>
      <c r="M44" s="857"/>
      <c r="N44" s="857"/>
      <c r="O44" s="858">
        <f>SUM(O45:O50)</f>
        <v>0</v>
      </c>
      <c r="P44" s="856"/>
      <c r="Q44" s="857"/>
      <c r="R44" s="857"/>
      <c r="S44" s="858">
        <f>SUM(S45:S50)</f>
        <v>0</v>
      </c>
      <c r="T44" s="856"/>
      <c r="U44" s="857"/>
      <c r="V44" s="857"/>
      <c r="W44" s="858">
        <f>SUM(W45:W50)</f>
        <v>0</v>
      </c>
    </row>
    <row r="45" spans="1:23">
      <c r="A45" s="828"/>
      <c r="B45" s="860" t="s">
        <v>501</v>
      </c>
      <c r="C45" s="861" t="s">
        <v>488</v>
      </c>
      <c r="D45" s="151"/>
      <c r="E45" s="144"/>
      <c r="F45" s="144"/>
      <c r="G45" s="906">
        <f t="shared" ref="G45:G50" si="15">D45*(E45+F45)</f>
        <v>0</v>
      </c>
      <c r="H45" s="151"/>
      <c r="I45" s="144"/>
      <c r="J45" s="144"/>
      <c r="K45" s="906">
        <f t="shared" ref="K45:K50" si="16">H45*(I45+J45)</f>
        <v>0</v>
      </c>
      <c r="L45" s="151"/>
      <c r="M45" s="144"/>
      <c r="N45" s="144"/>
      <c r="O45" s="906">
        <f t="shared" ref="O45:O50" si="17">L45*(M45+N45)</f>
        <v>0</v>
      </c>
      <c r="P45" s="151"/>
      <c r="Q45" s="144"/>
      <c r="R45" s="144"/>
      <c r="S45" s="906">
        <f t="shared" ref="S45:S50" si="18">P45*(Q45+R45)</f>
        <v>0</v>
      </c>
      <c r="T45" s="151"/>
      <c r="U45" s="144"/>
      <c r="V45" s="144"/>
      <c r="W45" s="906">
        <f t="shared" ref="W45:W50" si="19">T45*(U45+V45)</f>
        <v>0</v>
      </c>
    </row>
    <row r="46" spans="1:23">
      <c r="A46" s="828"/>
      <c r="B46" s="860" t="s">
        <v>502</v>
      </c>
      <c r="C46" s="861" t="s">
        <v>488</v>
      </c>
      <c r="D46" s="151"/>
      <c r="E46" s="144"/>
      <c r="F46" s="144"/>
      <c r="G46" s="906">
        <f t="shared" si="15"/>
        <v>0</v>
      </c>
      <c r="H46" s="151"/>
      <c r="I46" s="144"/>
      <c r="J46" s="144"/>
      <c r="K46" s="906">
        <f t="shared" si="16"/>
        <v>0</v>
      </c>
      <c r="L46" s="151"/>
      <c r="M46" s="144"/>
      <c r="N46" s="144"/>
      <c r="O46" s="906">
        <f t="shared" si="17"/>
        <v>0</v>
      </c>
      <c r="P46" s="151"/>
      <c r="Q46" s="144"/>
      <c r="R46" s="144"/>
      <c r="S46" s="906">
        <f t="shared" si="18"/>
        <v>0</v>
      </c>
      <c r="T46" s="151"/>
      <c r="U46" s="144"/>
      <c r="V46" s="144"/>
      <c r="W46" s="906">
        <f t="shared" si="19"/>
        <v>0</v>
      </c>
    </row>
    <row r="47" spans="1:23">
      <c r="A47" s="828"/>
      <c r="B47" s="860" t="s">
        <v>503</v>
      </c>
      <c r="C47" s="861" t="s">
        <v>488</v>
      </c>
      <c r="D47" s="151"/>
      <c r="E47" s="144"/>
      <c r="F47" s="144"/>
      <c r="G47" s="906">
        <f t="shared" si="15"/>
        <v>0</v>
      </c>
      <c r="H47" s="151"/>
      <c r="I47" s="144"/>
      <c r="J47" s="144"/>
      <c r="K47" s="906">
        <f t="shared" si="16"/>
        <v>0</v>
      </c>
      <c r="L47" s="151"/>
      <c r="M47" s="144"/>
      <c r="N47" s="144"/>
      <c r="O47" s="906">
        <f t="shared" si="17"/>
        <v>0</v>
      </c>
      <c r="P47" s="151"/>
      <c r="Q47" s="144"/>
      <c r="R47" s="144"/>
      <c r="S47" s="906">
        <f t="shared" si="18"/>
        <v>0</v>
      </c>
      <c r="T47" s="151"/>
      <c r="U47" s="144"/>
      <c r="V47" s="144"/>
      <c r="W47" s="906">
        <f t="shared" si="19"/>
        <v>0</v>
      </c>
    </row>
    <row r="48" spans="1:23">
      <c r="A48" s="828"/>
      <c r="B48" s="860" t="s">
        <v>504</v>
      </c>
      <c r="C48" s="861" t="s">
        <v>488</v>
      </c>
      <c r="D48" s="151"/>
      <c r="E48" s="144"/>
      <c r="F48" s="144"/>
      <c r="G48" s="906">
        <f t="shared" si="15"/>
        <v>0</v>
      </c>
      <c r="H48" s="151"/>
      <c r="I48" s="144"/>
      <c r="J48" s="144"/>
      <c r="K48" s="906">
        <f t="shared" si="16"/>
        <v>0</v>
      </c>
      <c r="L48" s="151"/>
      <c r="M48" s="144"/>
      <c r="N48" s="144"/>
      <c r="O48" s="906">
        <f t="shared" si="17"/>
        <v>0</v>
      </c>
      <c r="P48" s="151"/>
      <c r="Q48" s="144"/>
      <c r="R48" s="144"/>
      <c r="S48" s="906">
        <f t="shared" si="18"/>
        <v>0</v>
      </c>
      <c r="T48" s="151"/>
      <c r="U48" s="144"/>
      <c r="V48" s="144"/>
      <c r="W48" s="906">
        <f t="shared" si="19"/>
        <v>0</v>
      </c>
    </row>
    <row r="49" spans="1:23">
      <c r="A49" s="828"/>
      <c r="B49" s="860" t="s">
        <v>505</v>
      </c>
      <c r="C49" s="861" t="s">
        <v>488</v>
      </c>
      <c r="D49" s="151"/>
      <c r="E49" s="144"/>
      <c r="F49" s="144"/>
      <c r="G49" s="906">
        <f t="shared" si="15"/>
        <v>0</v>
      </c>
      <c r="H49" s="151"/>
      <c r="I49" s="144"/>
      <c r="J49" s="144"/>
      <c r="K49" s="906">
        <f t="shared" si="16"/>
        <v>0</v>
      </c>
      <c r="L49" s="151"/>
      <c r="M49" s="144"/>
      <c r="N49" s="144"/>
      <c r="O49" s="906">
        <f t="shared" si="17"/>
        <v>0</v>
      </c>
      <c r="P49" s="151"/>
      <c r="Q49" s="144"/>
      <c r="R49" s="144"/>
      <c r="S49" s="906">
        <f t="shared" si="18"/>
        <v>0</v>
      </c>
      <c r="T49" s="151"/>
      <c r="U49" s="144"/>
      <c r="V49" s="144"/>
      <c r="W49" s="906">
        <f t="shared" si="19"/>
        <v>0</v>
      </c>
    </row>
    <row r="50" spans="1:23">
      <c r="A50" s="828"/>
      <c r="B50" s="860" t="s">
        <v>506</v>
      </c>
      <c r="C50" s="861" t="s">
        <v>488</v>
      </c>
      <c r="D50" s="151"/>
      <c r="E50" s="144"/>
      <c r="F50" s="144"/>
      <c r="G50" s="906">
        <f t="shared" si="15"/>
        <v>0</v>
      </c>
      <c r="H50" s="151"/>
      <c r="I50" s="144"/>
      <c r="J50" s="144"/>
      <c r="K50" s="906">
        <f t="shared" si="16"/>
        <v>0</v>
      </c>
      <c r="L50" s="151"/>
      <c r="M50" s="144"/>
      <c r="N50" s="144"/>
      <c r="O50" s="906">
        <f t="shared" si="17"/>
        <v>0</v>
      </c>
      <c r="P50" s="151"/>
      <c r="Q50" s="144"/>
      <c r="R50" s="144"/>
      <c r="S50" s="906">
        <f t="shared" si="18"/>
        <v>0</v>
      </c>
      <c r="T50" s="151"/>
      <c r="U50" s="144"/>
      <c r="V50" s="144"/>
      <c r="W50" s="906">
        <f t="shared" si="19"/>
        <v>0</v>
      </c>
    </row>
    <row r="51" spans="1:23" s="828" customFormat="1">
      <c r="B51" s="854" t="s">
        <v>510</v>
      </c>
      <c r="C51" s="855"/>
      <c r="D51" s="856"/>
      <c r="E51" s="857"/>
      <c r="F51" s="857"/>
      <c r="G51" s="858">
        <f>G52+G65</f>
        <v>0</v>
      </c>
      <c r="H51" s="856"/>
      <c r="I51" s="857"/>
      <c r="J51" s="857"/>
      <c r="K51" s="858">
        <f>K52+K65</f>
        <v>0</v>
      </c>
      <c r="L51" s="856"/>
      <c r="M51" s="857"/>
      <c r="N51" s="857"/>
      <c r="O51" s="858">
        <f>O52+O65</f>
        <v>0</v>
      </c>
      <c r="P51" s="856"/>
      <c r="Q51" s="857"/>
      <c r="R51" s="857"/>
      <c r="S51" s="858">
        <f>S52+S65</f>
        <v>0</v>
      </c>
      <c r="T51" s="856"/>
      <c r="U51" s="857"/>
      <c r="V51" s="857"/>
      <c r="W51" s="858">
        <f>W52+W65</f>
        <v>0</v>
      </c>
    </row>
    <row r="52" spans="1:23" s="828" customFormat="1">
      <c r="B52" s="859" t="s">
        <v>511</v>
      </c>
      <c r="C52" s="855"/>
      <c r="D52" s="856"/>
      <c r="E52" s="857"/>
      <c r="F52" s="857"/>
      <c r="G52" s="858">
        <f>SUM(G53:G64)</f>
        <v>0</v>
      </c>
      <c r="H52" s="856"/>
      <c r="I52" s="857"/>
      <c r="J52" s="857"/>
      <c r="K52" s="858">
        <f>SUM(K53:K64)</f>
        <v>0</v>
      </c>
      <c r="L52" s="856"/>
      <c r="M52" s="857"/>
      <c r="N52" s="857"/>
      <c r="O52" s="858">
        <f>SUM(O53:O64)</f>
        <v>0</v>
      </c>
      <c r="P52" s="856"/>
      <c r="Q52" s="857"/>
      <c r="R52" s="857"/>
      <c r="S52" s="858">
        <f>SUM(S53:S64)</f>
        <v>0</v>
      </c>
      <c r="T52" s="856"/>
      <c r="U52" s="857"/>
      <c r="V52" s="857"/>
      <c r="W52" s="858">
        <f>SUM(W53:W64)</f>
        <v>0</v>
      </c>
    </row>
    <row r="53" spans="1:23">
      <c r="A53" s="828"/>
      <c r="B53" s="860" t="s">
        <v>487</v>
      </c>
      <c r="C53" s="861" t="s">
        <v>100</v>
      </c>
      <c r="D53" s="151"/>
      <c r="E53" s="144"/>
      <c r="F53" s="144"/>
      <c r="G53" s="906">
        <f t="shared" ref="G53:G64" si="20">D53*(E53+F53)</f>
        <v>0</v>
      </c>
      <c r="H53" s="151"/>
      <c r="I53" s="144"/>
      <c r="J53" s="144"/>
      <c r="K53" s="906">
        <f t="shared" ref="K53:K64" si="21">H53*(I53+J53)</f>
        <v>0</v>
      </c>
      <c r="L53" s="151"/>
      <c r="M53" s="144"/>
      <c r="N53" s="144"/>
      <c r="O53" s="906">
        <f t="shared" ref="O53:O64" si="22">L53*(M53+N53)</f>
        <v>0</v>
      </c>
      <c r="P53" s="151"/>
      <c r="Q53" s="144"/>
      <c r="R53" s="144"/>
      <c r="S53" s="906">
        <f t="shared" ref="S53:S64" si="23">P53*(Q53+R53)</f>
        <v>0</v>
      </c>
      <c r="T53" s="151"/>
      <c r="U53" s="144"/>
      <c r="V53" s="144"/>
      <c r="W53" s="906">
        <f t="shared" ref="W53:W64" si="24">T53*(U53+V53)</f>
        <v>0</v>
      </c>
    </row>
    <row r="54" spans="1:23">
      <c r="A54" s="828"/>
      <c r="B54" s="860" t="s">
        <v>489</v>
      </c>
      <c r="C54" s="861" t="s">
        <v>100</v>
      </c>
      <c r="D54" s="151"/>
      <c r="E54" s="144"/>
      <c r="F54" s="144"/>
      <c r="G54" s="906">
        <f t="shared" si="20"/>
        <v>0</v>
      </c>
      <c r="H54" s="151"/>
      <c r="I54" s="144"/>
      <c r="J54" s="144"/>
      <c r="K54" s="906">
        <f t="shared" si="21"/>
        <v>0</v>
      </c>
      <c r="L54" s="151"/>
      <c r="M54" s="144"/>
      <c r="N54" s="144"/>
      <c r="O54" s="906">
        <f t="shared" si="22"/>
        <v>0</v>
      </c>
      <c r="P54" s="151"/>
      <c r="Q54" s="144"/>
      <c r="R54" s="144"/>
      <c r="S54" s="906">
        <f t="shared" si="23"/>
        <v>0</v>
      </c>
      <c r="T54" s="151"/>
      <c r="U54" s="144"/>
      <c r="V54" s="144"/>
      <c r="W54" s="906">
        <f t="shared" si="24"/>
        <v>0</v>
      </c>
    </row>
    <row r="55" spans="1:23">
      <c r="A55" s="828"/>
      <c r="B55" s="860" t="s">
        <v>490</v>
      </c>
      <c r="C55" s="861" t="s">
        <v>100</v>
      </c>
      <c r="D55" s="151"/>
      <c r="E55" s="144"/>
      <c r="F55" s="144"/>
      <c r="G55" s="906">
        <f t="shared" si="20"/>
        <v>0</v>
      </c>
      <c r="H55" s="151"/>
      <c r="I55" s="144"/>
      <c r="J55" s="144"/>
      <c r="K55" s="906">
        <f t="shared" si="21"/>
        <v>0</v>
      </c>
      <c r="L55" s="151"/>
      <c r="M55" s="144"/>
      <c r="N55" s="144"/>
      <c r="O55" s="906">
        <f t="shared" si="22"/>
        <v>0</v>
      </c>
      <c r="P55" s="151"/>
      <c r="Q55" s="144"/>
      <c r="R55" s="144"/>
      <c r="S55" s="906">
        <f t="shared" si="23"/>
        <v>0</v>
      </c>
      <c r="T55" s="151"/>
      <c r="U55" s="144"/>
      <c r="V55" s="144"/>
      <c r="W55" s="906">
        <f t="shared" si="24"/>
        <v>0</v>
      </c>
    </row>
    <row r="56" spans="1:23">
      <c r="A56" s="828"/>
      <c r="B56" s="860" t="s">
        <v>491</v>
      </c>
      <c r="C56" s="861" t="s">
        <v>100</v>
      </c>
      <c r="D56" s="151"/>
      <c r="E56" s="144"/>
      <c r="F56" s="144"/>
      <c r="G56" s="906">
        <f t="shared" si="20"/>
        <v>0</v>
      </c>
      <c r="H56" s="151"/>
      <c r="I56" s="144"/>
      <c r="J56" s="144"/>
      <c r="K56" s="906">
        <f t="shared" si="21"/>
        <v>0</v>
      </c>
      <c r="L56" s="151"/>
      <c r="M56" s="144"/>
      <c r="N56" s="144"/>
      <c r="O56" s="906">
        <f t="shared" si="22"/>
        <v>0</v>
      </c>
      <c r="P56" s="151"/>
      <c r="Q56" s="144"/>
      <c r="R56" s="144"/>
      <c r="S56" s="906">
        <f t="shared" si="23"/>
        <v>0</v>
      </c>
      <c r="T56" s="151"/>
      <c r="U56" s="144"/>
      <c r="V56" s="144"/>
      <c r="W56" s="906">
        <f t="shared" si="24"/>
        <v>0</v>
      </c>
    </row>
    <row r="57" spans="1:23">
      <c r="A57" s="828"/>
      <c r="B57" s="860" t="s">
        <v>492</v>
      </c>
      <c r="C57" s="861" t="s">
        <v>100</v>
      </c>
      <c r="D57" s="151"/>
      <c r="E57" s="144"/>
      <c r="F57" s="144"/>
      <c r="G57" s="906">
        <f t="shared" si="20"/>
        <v>0</v>
      </c>
      <c r="H57" s="151"/>
      <c r="I57" s="144"/>
      <c r="J57" s="144"/>
      <c r="K57" s="906">
        <f t="shared" si="21"/>
        <v>0</v>
      </c>
      <c r="L57" s="151"/>
      <c r="M57" s="144"/>
      <c r="N57" s="144"/>
      <c r="O57" s="906">
        <f t="shared" si="22"/>
        <v>0</v>
      </c>
      <c r="P57" s="151"/>
      <c r="Q57" s="144"/>
      <c r="R57" s="144"/>
      <c r="S57" s="906">
        <f t="shared" si="23"/>
        <v>0</v>
      </c>
      <c r="T57" s="151"/>
      <c r="U57" s="144"/>
      <c r="V57" s="144"/>
      <c r="W57" s="906">
        <f t="shared" si="24"/>
        <v>0</v>
      </c>
    </row>
    <row r="58" spans="1:23">
      <c r="A58" s="828"/>
      <c r="B58" s="860" t="s">
        <v>493</v>
      </c>
      <c r="C58" s="861" t="s">
        <v>100</v>
      </c>
      <c r="D58" s="151"/>
      <c r="E58" s="144"/>
      <c r="F58" s="144"/>
      <c r="G58" s="906">
        <f t="shared" si="20"/>
        <v>0</v>
      </c>
      <c r="H58" s="151"/>
      <c r="I58" s="144"/>
      <c r="J58" s="144"/>
      <c r="K58" s="906">
        <f t="shared" si="21"/>
        <v>0</v>
      </c>
      <c r="L58" s="151"/>
      <c r="M58" s="144"/>
      <c r="N58" s="144"/>
      <c r="O58" s="906">
        <f t="shared" si="22"/>
        <v>0</v>
      </c>
      <c r="P58" s="151"/>
      <c r="Q58" s="144"/>
      <c r="R58" s="144"/>
      <c r="S58" s="906">
        <f t="shared" si="23"/>
        <v>0</v>
      </c>
      <c r="T58" s="151"/>
      <c r="U58" s="144"/>
      <c r="V58" s="144"/>
      <c r="W58" s="906">
        <f t="shared" si="24"/>
        <v>0</v>
      </c>
    </row>
    <row r="59" spans="1:23">
      <c r="A59" s="828"/>
      <c r="B59" s="860" t="s">
        <v>494</v>
      </c>
      <c r="C59" s="861" t="s">
        <v>100</v>
      </c>
      <c r="D59" s="151"/>
      <c r="E59" s="144"/>
      <c r="F59" s="144"/>
      <c r="G59" s="906">
        <f t="shared" si="20"/>
        <v>0</v>
      </c>
      <c r="H59" s="151"/>
      <c r="I59" s="144"/>
      <c r="J59" s="144"/>
      <c r="K59" s="906">
        <f t="shared" si="21"/>
        <v>0</v>
      </c>
      <c r="L59" s="151"/>
      <c r="M59" s="144"/>
      <c r="N59" s="144"/>
      <c r="O59" s="906">
        <f t="shared" si="22"/>
        <v>0</v>
      </c>
      <c r="P59" s="151"/>
      <c r="Q59" s="144"/>
      <c r="R59" s="144"/>
      <c r="S59" s="906">
        <f t="shared" si="23"/>
        <v>0</v>
      </c>
      <c r="T59" s="151"/>
      <c r="U59" s="144"/>
      <c r="V59" s="144"/>
      <c r="W59" s="906">
        <f t="shared" si="24"/>
        <v>0</v>
      </c>
    </row>
    <row r="60" spans="1:23">
      <c r="A60" s="828"/>
      <c r="B60" s="860" t="s">
        <v>495</v>
      </c>
      <c r="C60" s="861" t="s">
        <v>100</v>
      </c>
      <c r="D60" s="151"/>
      <c r="E60" s="144"/>
      <c r="F60" s="144"/>
      <c r="G60" s="906">
        <f t="shared" si="20"/>
        <v>0</v>
      </c>
      <c r="H60" s="151"/>
      <c r="I60" s="144"/>
      <c r="J60" s="144"/>
      <c r="K60" s="906">
        <f t="shared" si="21"/>
        <v>0</v>
      </c>
      <c r="L60" s="151"/>
      <c r="M60" s="144"/>
      <c r="N60" s="144"/>
      <c r="O60" s="906">
        <f t="shared" si="22"/>
        <v>0</v>
      </c>
      <c r="P60" s="151"/>
      <c r="Q60" s="144"/>
      <c r="R60" s="144"/>
      <c r="S60" s="906">
        <f t="shared" si="23"/>
        <v>0</v>
      </c>
      <c r="T60" s="151"/>
      <c r="U60" s="144"/>
      <c r="V60" s="144"/>
      <c r="W60" s="906">
        <f t="shared" si="24"/>
        <v>0</v>
      </c>
    </row>
    <row r="61" spans="1:23">
      <c r="A61" s="828"/>
      <c r="B61" s="860" t="s">
        <v>496</v>
      </c>
      <c r="C61" s="861" t="s">
        <v>100</v>
      </c>
      <c r="D61" s="151"/>
      <c r="E61" s="144"/>
      <c r="F61" s="144"/>
      <c r="G61" s="906">
        <f t="shared" si="20"/>
        <v>0</v>
      </c>
      <c r="H61" s="151"/>
      <c r="I61" s="144"/>
      <c r="J61" s="144"/>
      <c r="K61" s="906">
        <f t="shared" si="21"/>
        <v>0</v>
      </c>
      <c r="L61" s="151"/>
      <c r="M61" s="144"/>
      <c r="N61" s="144"/>
      <c r="O61" s="906">
        <f t="shared" si="22"/>
        <v>0</v>
      </c>
      <c r="P61" s="151"/>
      <c r="Q61" s="144"/>
      <c r="R61" s="144"/>
      <c r="S61" s="906">
        <f t="shared" si="23"/>
        <v>0</v>
      </c>
      <c r="T61" s="151"/>
      <c r="U61" s="144"/>
      <c r="V61" s="144"/>
      <c r="W61" s="906">
        <f t="shared" si="24"/>
        <v>0</v>
      </c>
    </row>
    <row r="62" spans="1:23">
      <c r="A62" s="828"/>
      <c r="B62" s="860" t="s">
        <v>497</v>
      </c>
      <c r="C62" s="861" t="s">
        <v>100</v>
      </c>
      <c r="D62" s="151"/>
      <c r="E62" s="144"/>
      <c r="F62" s="144"/>
      <c r="G62" s="906">
        <f t="shared" si="20"/>
        <v>0</v>
      </c>
      <c r="H62" s="151"/>
      <c r="I62" s="144"/>
      <c r="J62" s="144"/>
      <c r="K62" s="906">
        <f t="shared" si="21"/>
        <v>0</v>
      </c>
      <c r="L62" s="151"/>
      <c r="M62" s="144"/>
      <c r="N62" s="144"/>
      <c r="O62" s="906">
        <f t="shared" si="22"/>
        <v>0</v>
      </c>
      <c r="P62" s="151"/>
      <c r="Q62" s="144"/>
      <c r="R62" s="144"/>
      <c r="S62" s="906">
        <f t="shared" si="23"/>
        <v>0</v>
      </c>
      <c r="T62" s="151"/>
      <c r="U62" s="144"/>
      <c r="V62" s="144"/>
      <c r="W62" s="906">
        <f t="shared" si="24"/>
        <v>0</v>
      </c>
    </row>
    <row r="63" spans="1:23">
      <c r="A63" s="828"/>
      <c r="B63" s="860" t="s">
        <v>498</v>
      </c>
      <c r="C63" s="861" t="s">
        <v>100</v>
      </c>
      <c r="D63" s="151"/>
      <c r="E63" s="144"/>
      <c r="F63" s="144"/>
      <c r="G63" s="906">
        <f t="shared" si="20"/>
        <v>0</v>
      </c>
      <c r="H63" s="151"/>
      <c r="I63" s="144"/>
      <c r="J63" s="144"/>
      <c r="K63" s="906">
        <f t="shared" si="21"/>
        <v>0</v>
      </c>
      <c r="L63" s="151"/>
      <c r="M63" s="144"/>
      <c r="N63" s="144"/>
      <c r="O63" s="906">
        <f t="shared" si="22"/>
        <v>0</v>
      </c>
      <c r="P63" s="151"/>
      <c r="Q63" s="144"/>
      <c r="R63" s="144"/>
      <c r="S63" s="906">
        <f t="shared" si="23"/>
        <v>0</v>
      </c>
      <c r="T63" s="151"/>
      <c r="U63" s="144"/>
      <c r="V63" s="144"/>
      <c r="W63" s="906">
        <f t="shared" si="24"/>
        <v>0</v>
      </c>
    </row>
    <row r="64" spans="1:23">
      <c r="A64" s="828"/>
      <c r="B64" s="860" t="s">
        <v>499</v>
      </c>
      <c r="C64" s="861" t="s">
        <v>100</v>
      </c>
      <c r="D64" s="151"/>
      <c r="E64" s="144"/>
      <c r="F64" s="144"/>
      <c r="G64" s="906">
        <f t="shared" si="20"/>
        <v>0</v>
      </c>
      <c r="H64" s="151"/>
      <c r="I64" s="144"/>
      <c r="J64" s="144"/>
      <c r="K64" s="906">
        <f t="shared" si="21"/>
        <v>0</v>
      </c>
      <c r="L64" s="151"/>
      <c r="M64" s="144"/>
      <c r="N64" s="144"/>
      <c r="O64" s="906">
        <f t="shared" si="22"/>
        <v>0</v>
      </c>
      <c r="P64" s="151"/>
      <c r="Q64" s="144"/>
      <c r="R64" s="144"/>
      <c r="S64" s="906">
        <f t="shared" si="23"/>
        <v>0</v>
      </c>
      <c r="T64" s="151"/>
      <c r="U64" s="144"/>
      <c r="V64" s="144"/>
      <c r="W64" s="906">
        <f t="shared" si="24"/>
        <v>0</v>
      </c>
    </row>
    <row r="65" spans="1:23" s="828" customFormat="1">
      <c r="B65" s="859" t="s">
        <v>512</v>
      </c>
      <c r="C65" s="855"/>
      <c r="D65" s="856"/>
      <c r="E65" s="857"/>
      <c r="F65" s="857"/>
      <c r="G65" s="858">
        <f>SUM(G66:G71)</f>
        <v>0</v>
      </c>
      <c r="H65" s="856"/>
      <c r="I65" s="857"/>
      <c r="J65" s="857"/>
      <c r="K65" s="858">
        <f>SUM(K66:K71)</f>
        <v>0</v>
      </c>
      <c r="L65" s="856"/>
      <c r="M65" s="857"/>
      <c r="N65" s="857"/>
      <c r="O65" s="858">
        <f>SUM(O66:O71)</f>
        <v>0</v>
      </c>
      <c r="P65" s="856"/>
      <c r="Q65" s="857"/>
      <c r="R65" s="857"/>
      <c r="S65" s="858">
        <f>SUM(S66:S71)</f>
        <v>0</v>
      </c>
      <c r="T65" s="856"/>
      <c r="U65" s="857"/>
      <c r="V65" s="857"/>
      <c r="W65" s="858">
        <f>SUM(W66:W71)</f>
        <v>0</v>
      </c>
    </row>
    <row r="66" spans="1:23">
      <c r="A66" s="828"/>
      <c r="B66" s="860" t="s">
        <v>501</v>
      </c>
      <c r="C66" s="861" t="s">
        <v>100</v>
      </c>
      <c r="D66" s="151"/>
      <c r="E66" s="144"/>
      <c r="F66" s="144"/>
      <c r="G66" s="906">
        <f t="shared" ref="G66:G71" si="25">D66*(E66+F66)</f>
        <v>0</v>
      </c>
      <c r="H66" s="151"/>
      <c r="I66" s="144"/>
      <c r="J66" s="144"/>
      <c r="K66" s="906">
        <f t="shared" ref="K66:K71" si="26">H66*(I66+J66)</f>
        <v>0</v>
      </c>
      <c r="L66" s="151"/>
      <c r="M66" s="144"/>
      <c r="N66" s="144"/>
      <c r="O66" s="906">
        <f t="shared" ref="O66:O71" si="27">L66*(M66+N66)</f>
        <v>0</v>
      </c>
      <c r="P66" s="151"/>
      <c r="Q66" s="144"/>
      <c r="R66" s="144"/>
      <c r="S66" s="906">
        <f t="shared" ref="S66:S71" si="28">P66*(Q66+R66)</f>
        <v>0</v>
      </c>
      <c r="T66" s="151"/>
      <c r="U66" s="144"/>
      <c r="V66" s="144"/>
      <c r="W66" s="906">
        <f t="shared" ref="W66:W71" si="29">T66*(U66+V66)</f>
        <v>0</v>
      </c>
    </row>
    <row r="67" spans="1:23">
      <c r="A67" s="828"/>
      <c r="B67" s="860" t="s">
        <v>502</v>
      </c>
      <c r="C67" s="861" t="s">
        <v>100</v>
      </c>
      <c r="D67" s="151"/>
      <c r="E67" s="144"/>
      <c r="F67" s="144"/>
      <c r="G67" s="906">
        <f t="shared" si="25"/>
        <v>0</v>
      </c>
      <c r="H67" s="151"/>
      <c r="I67" s="144"/>
      <c r="J67" s="144"/>
      <c r="K67" s="906">
        <f t="shared" si="26"/>
        <v>0</v>
      </c>
      <c r="L67" s="151"/>
      <c r="M67" s="144"/>
      <c r="N67" s="144"/>
      <c r="O67" s="906">
        <f t="shared" si="27"/>
        <v>0</v>
      </c>
      <c r="P67" s="151"/>
      <c r="Q67" s="144"/>
      <c r="R67" s="144"/>
      <c r="S67" s="906">
        <f t="shared" si="28"/>
        <v>0</v>
      </c>
      <c r="T67" s="151"/>
      <c r="U67" s="144"/>
      <c r="V67" s="144"/>
      <c r="W67" s="906">
        <f t="shared" si="29"/>
        <v>0</v>
      </c>
    </row>
    <row r="68" spans="1:23">
      <c r="A68" s="828"/>
      <c r="B68" s="860" t="s">
        <v>503</v>
      </c>
      <c r="C68" s="861" t="s">
        <v>100</v>
      </c>
      <c r="D68" s="151"/>
      <c r="E68" s="144"/>
      <c r="F68" s="144"/>
      <c r="G68" s="906">
        <f t="shared" si="25"/>
        <v>0</v>
      </c>
      <c r="H68" s="151"/>
      <c r="I68" s="144"/>
      <c r="J68" s="144"/>
      <c r="K68" s="906">
        <f t="shared" si="26"/>
        <v>0</v>
      </c>
      <c r="L68" s="151"/>
      <c r="M68" s="144"/>
      <c r="N68" s="144"/>
      <c r="O68" s="906">
        <f t="shared" si="27"/>
        <v>0</v>
      </c>
      <c r="P68" s="151"/>
      <c r="Q68" s="144"/>
      <c r="R68" s="144"/>
      <c r="S68" s="906">
        <f t="shared" si="28"/>
        <v>0</v>
      </c>
      <c r="T68" s="151"/>
      <c r="U68" s="144"/>
      <c r="V68" s="144"/>
      <c r="W68" s="906">
        <f t="shared" si="29"/>
        <v>0</v>
      </c>
    </row>
    <row r="69" spans="1:23">
      <c r="A69" s="828"/>
      <c r="B69" s="860" t="s">
        <v>504</v>
      </c>
      <c r="C69" s="861" t="s">
        <v>100</v>
      </c>
      <c r="D69" s="151"/>
      <c r="E69" s="144"/>
      <c r="F69" s="144"/>
      <c r="G69" s="906">
        <f t="shared" si="25"/>
        <v>0</v>
      </c>
      <c r="H69" s="151"/>
      <c r="I69" s="144"/>
      <c r="J69" s="144"/>
      <c r="K69" s="906">
        <f t="shared" si="26"/>
        <v>0</v>
      </c>
      <c r="L69" s="151"/>
      <c r="M69" s="144"/>
      <c r="N69" s="144"/>
      <c r="O69" s="906">
        <f t="shared" si="27"/>
        <v>0</v>
      </c>
      <c r="P69" s="151"/>
      <c r="Q69" s="144"/>
      <c r="R69" s="144"/>
      <c r="S69" s="906">
        <f t="shared" si="28"/>
        <v>0</v>
      </c>
      <c r="T69" s="151"/>
      <c r="U69" s="144"/>
      <c r="V69" s="144"/>
      <c r="W69" s="906">
        <f t="shared" si="29"/>
        <v>0</v>
      </c>
    </row>
    <row r="70" spans="1:23">
      <c r="A70" s="828"/>
      <c r="B70" s="860" t="s">
        <v>505</v>
      </c>
      <c r="C70" s="861" t="s">
        <v>100</v>
      </c>
      <c r="D70" s="151"/>
      <c r="E70" s="144"/>
      <c r="F70" s="144"/>
      <c r="G70" s="906">
        <f t="shared" si="25"/>
        <v>0</v>
      </c>
      <c r="H70" s="151"/>
      <c r="I70" s="144"/>
      <c r="J70" s="144"/>
      <c r="K70" s="906">
        <f t="shared" si="26"/>
        <v>0</v>
      </c>
      <c r="L70" s="151"/>
      <c r="M70" s="144"/>
      <c r="N70" s="144"/>
      <c r="O70" s="906">
        <f t="shared" si="27"/>
        <v>0</v>
      </c>
      <c r="P70" s="151"/>
      <c r="Q70" s="144"/>
      <c r="R70" s="144"/>
      <c r="S70" s="906">
        <f t="shared" si="28"/>
        <v>0</v>
      </c>
      <c r="T70" s="151"/>
      <c r="U70" s="144"/>
      <c r="V70" s="144"/>
      <c r="W70" s="906">
        <f t="shared" si="29"/>
        <v>0</v>
      </c>
    </row>
    <row r="71" spans="1:23">
      <c r="A71" s="828"/>
      <c r="B71" s="860" t="s">
        <v>506</v>
      </c>
      <c r="C71" s="861" t="s">
        <v>100</v>
      </c>
      <c r="D71" s="151"/>
      <c r="E71" s="144"/>
      <c r="F71" s="144"/>
      <c r="G71" s="906">
        <f t="shared" si="25"/>
        <v>0</v>
      </c>
      <c r="H71" s="151"/>
      <c r="I71" s="144"/>
      <c r="J71" s="144"/>
      <c r="K71" s="906">
        <f t="shared" si="26"/>
        <v>0</v>
      </c>
      <c r="L71" s="151"/>
      <c r="M71" s="144"/>
      <c r="N71" s="144"/>
      <c r="O71" s="906">
        <f t="shared" si="27"/>
        <v>0</v>
      </c>
      <c r="P71" s="151"/>
      <c r="Q71" s="144"/>
      <c r="R71" s="144"/>
      <c r="S71" s="906">
        <f t="shared" si="28"/>
        <v>0</v>
      </c>
      <c r="T71" s="151"/>
      <c r="U71" s="144"/>
      <c r="V71" s="144"/>
      <c r="W71" s="906">
        <f t="shared" si="29"/>
        <v>0</v>
      </c>
    </row>
    <row r="72" spans="1:23" s="828" customFormat="1" ht="13.5" thickBot="1">
      <c r="B72" s="862" t="s">
        <v>1052</v>
      </c>
      <c r="C72" s="863" t="s">
        <v>738</v>
      </c>
      <c r="D72" s="901"/>
      <c r="E72" s="902"/>
      <c r="F72" s="902"/>
      <c r="G72" s="383"/>
      <c r="H72" s="901"/>
      <c r="I72" s="902"/>
      <c r="J72" s="902"/>
      <c r="K72" s="383"/>
      <c r="L72" s="901"/>
      <c r="M72" s="902"/>
      <c r="N72" s="902"/>
      <c r="O72" s="383"/>
      <c r="P72" s="901"/>
      <c r="Q72" s="902"/>
      <c r="R72" s="902"/>
      <c r="S72" s="383"/>
      <c r="T72" s="901"/>
      <c r="U72" s="902"/>
      <c r="V72" s="902"/>
      <c r="W72" s="383"/>
    </row>
    <row r="73" spans="1:23" s="828" customFormat="1">
      <c r="B73" s="854" t="s">
        <v>1053</v>
      </c>
      <c r="C73" s="855"/>
      <c r="D73" s="856"/>
      <c r="E73" s="857"/>
      <c r="F73" s="857"/>
      <c r="G73" s="858">
        <f>G74+G87</f>
        <v>0</v>
      </c>
      <c r="H73" s="856"/>
      <c r="I73" s="857"/>
      <c r="J73" s="857"/>
      <c r="K73" s="858">
        <f>K74+K87</f>
        <v>0</v>
      </c>
      <c r="L73" s="856"/>
      <c r="M73" s="857"/>
      <c r="N73" s="857"/>
      <c r="O73" s="858">
        <f>O74+O87</f>
        <v>0</v>
      </c>
      <c r="P73" s="856"/>
      <c r="Q73" s="857"/>
      <c r="R73" s="857"/>
      <c r="S73" s="858">
        <f>S74+S87</f>
        <v>0</v>
      </c>
      <c r="T73" s="856"/>
      <c r="U73" s="857"/>
      <c r="V73" s="857"/>
      <c r="W73" s="858">
        <f>W74+W87</f>
        <v>0</v>
      </c>
    </row>
    <row r="74" spans="1:23" s="828" customFormat="1" ht="25.5">
      <c r="B74" s="864" t="s">
        <v>1054</v>
      </c>
      <c r="C74" s="855"/>
      <c r="D74" s="856"/>
      <c r="E74" s="857"/>
      <c r="F74" s="857"/>
      <c r="G74" s="858">
        <f>SUM(G75:G86)</f>
        <v>0</v>
      </c>
      <c r="H74" s="856"/>
      <c r="I74" s="857"/>
      <c r="J74" s="857"/>
      <c r="K74" s="858">
        <f>SUM(K75:K86)</f>
        <v>0</v>
      </c>
      <c r="L74" s="856"/>
      <c r="M74" s="857"/>
      <c r="N74" s="857"/>
      <c r="O74" s="858">
        <f>SUM(O75:O86)</f>
        <v>0</v>
      </c>
      <c r="P74" s="856"/>
      <c r="Q74" s="857"/>
      <c r="R74" s="857"/>
      <c r="S74" s="858">
        <f>SUM(S75:S86)</f>
        <v>0</v>
      </c>
      <c r="T74" s="856"/>
      <c r="U74" s="857"/>
      <c r="V74" s="857"/>
      <c r="W74" s="858">
        <f>SUM(W75:W86)</f>
        <v>0</v>
      </c>
    </row>
    <row r="75" spans="1:23">
      <c r="A75" s="828"/>
      <c r="B75" s="544" t="s">
        <v>803</v>
      </c>
      <c r="C75" s="861" t="s">
        <v>100</v>
      </c>
      <c r="D75" s="157"/>
      <c r="E75" s="148"/>
      <c r="F75" s="148"/>
      <c r="G75" s="906">
        <f t="shared" ref="G75:G86" si="30">D75*(E75+F75)</f>
        <v>0</v>
      </c>
      <c r="H75" s="157"/>
      <c r="I75" s="148"/>
      <c r="J75" s="148"/>
      <c r="K75" s="906">
        <f t="shared" ref="K75:K86" si="31">H75*(I75+J75)</f>
        <v>0</v>
      </c>
      <c r="L75" s="157"/>
      <c r="M75" s="148"/>
      <c r="N75" s="148"/>
      <c r="O75" s="906">
        <f t="shared" ref="O75:O86" si="32">L75*(M75+N75)</f>
        <v>0</v>
      </c>
      <c r="P75" s="157"/>
      <c r="Q75" s="148"/>
      <c r="R75" s="148"/>
      <c r="S75" s="906">
        <f t="shared" ref="S75:S86" si="33">P75*(Q75+R75)</f>
        <v>0</v>
      </c>
      <c r="T75" s="157"/>
      <c r="U75" s="148"/>
      <c r="V75" s="148"/>
      <c r="W75" s="906">
        <f t="shared" ref="W75:W86" si="34">T75*(U75+V75)</f>
        <v>0</v>
      </c>
    </row>
    <row r="76" spans="1:23">
      <c r="A76" s="828"/>
      <c r="B76" s="544" t="s">
        <v>804</v>
      </c>
      <c r="C76" s="861" t="s">
        <v>100</v>
      </c>
      <c r="D76" s="157"/>
      <c r="E76" s="148"/>
      <c r="F76" s="148"/>
      <c r="G76" s="906">
        <f t="shared" si="30"/>
        <v>0</v>
      </c>
      <c r="H76" s="157"/>
      <c r="I76" s="148"/>
      <c r="J76" s="148"/>
      <c r="K76" s="906">
        <f t="shared" si="31"/>
        <v>0</v>
      </c>
      <c r="L76" s="157"/>
      <c r="M76" s="148"/>
      <c r="N76" s="148"/>
      <c r="O76" s="906">
        <f t="shared" si="32"/>
        <v>0</v>
      </c>
      <c r="P76" s="157"/>
      <c r="Q76" s="148"/>
      <c r="R76" s="148"/>
      <c r="S76" s="906">
        <f t="shared" si="33"/>
        <v>0</v>
      </c>
      <c r="T76" s="157"/>
      <c r="U76" s="148"/>
      <c r="V76" s="148"/>
      <c r="W76" s="906">
        <f t="shared" si="34"/>
        <v>0</v>
      </c>
    </row>
    <row r="77" spans="1:23">
      <c r="A77" s="828"/>
      <c r="B77" s="544" t="s">
        <v>805</v>
      </c>
      <c r="C77" s="861" t="s">
        <v>100</v>
      </c>
      <c r="D77" s="157"/>
      <c r="E77" s="148"/>
      <c r="F77" s="148"/>
      <c r="G77" s="906">
        <f t="shared" si="30"/>
        <v>0</v>
      </c>
      <c r="H77" s="157"/>
      <c r="I77" s="148"/>
      <c r="J77" s="148"/>
      <c r="K77" s="906">
        <f t="shared" si="31"/>
        <v>0</v>
      </c>
      <c r="L77" s="157"/>
      <c r="M77" s="148"/>
      <c r="N77" s="148"/>
      <c r="O77" s="906">
        <f t="shared" si="32"/>
        <v>0</v>
      </c>
      <c r="P77" s="157"/>
      <c r="Q77" s="148"/>
      <c r="R77" s="148"/>
      <c r="S77" s="906">
        <f t="shared" si="33"/>
        <v>0</v>
      </c>
      <c r="T77" s="157"/>
      <c r="U77" s="148"/>
      <c r="V77" s="148"/>
      <c r="W77" s="906">
        <f t="shared" si="34"/>
        <v>0</v>
      </c>
    </row>
    <row r="78" spans="1:23">
      <c r="A78" s="828"/>
      <c r="B78" s="544" t="s">
        <v>806</v>
      </c>
      <c r="C78" s="861" t="s">
        <v>100</v>
      </c>
      <c r="D78" s="157"/>
      <c r="E78" s="148"/>
      <c r="F78" s="148"/>
      <c r="G78" s="906">
        <f t="shared" si="30"/>
        <v>0</v>
      </c>
      <c r="H78" s="157"/>
      <c r="I78" s="148"/>
      <c r="J78" s="148"/>
      <c r="K78" s="906">
        <f t="shared" si="31"/>
        <v>0</v>
      </c>
      <c r="L78" s="157"/>
      <c r="M78" s="148"/>
      <c r="N78" s="148"/>
      <c r="O78" s="906">
        <f t="shared" si="32"/>
        <v>0</v>
      </c>
      <c r="P78" s="157"/>
      <c r="Q78" s="148"/>
      <c r="R78" s="148"/>
      <c r="S78" s="906">
        <f t="shared" si="33"/>
        <v>0</v>
      </c>
      <c r="T78" s="157"/>
      <c r="U78" s="148"/>
      <c r="V78" s="148"/>
      <c r="W78" s="906">
        <f t="shared" si="34"/>
        <v>0</v>
      </c>
    </row>
    <row r="79" spans="1:23">
      <c r="A79" s="828"/>
      <c r="B79" s="544" t="s">
        <v>807</v>
      </c>
      <c r="C79" s="861" t="s">
        <v>100</v>
      </c>
      <c r="D79" s="157"/>
      <c r="E79" s="148"/>
      <c r="F79" s="148"/>
      <c r="G79" s="906">
        <f t="shared" si="30"/>
        <v>0</v>
      </c>
      <c r="H79" s="157"/>
      <c r="I79" s="148"/>
      <c r="J79" s="148"/>
      <c r="K79" s="906">
        <f t="shared" si="31"/>
        <v>0</v>
      </c>
      <c r="L79" s="157"/>
      <c r="M79" s="148"/>
      <c r="N79" s="148"/>
      <c r="O79" s="906">
        <f t="shared" si="32"/>
        <v>0</v>
      </c>
      <c r="P79" s="157"/>
      <c r="Q79" s="148"/>
      <c r="R79" s="148"/>
      <c r="S79" s="906">
        <f t="shared" si="33"/>
        <v>0</v>
      </c>
      <c r="T79" s="157"/>
      <c r="U79" s="148"/>
      <c r="V79" s="148"/>
      <c r="W79" s="906">
        <f t="shared" si="34"/>
        <v>0</v>
      </c>
    </row>
    <row r="80" spans="1:23">
      <c r="A80" s="828"/>
      <c r="B80" s="544" t="s">
        <v>808</v>
      </c>
      <c r="C80" s="861" t="s">
        <v>100</v>
      </c>
      <c r="D80" s="157"/>
      <c r="E80" s="148"/>
      <c r="F80" s="148"/>
      <c r="G80" s="906">
        <f t="shared" si="30"/>
        <v>0</v>
      </c>
      <c r="H80" s="157"/>
      <c r="I80" s="148"/>
      <c r="J80" s="148"/>
      <c r="K80" s="906">
        <f t="shared" si="31"/>
        <v>0</v>
      </c>
      <c r="L80" s="157"/>
      <c r="M80" s="148"/>
      <c r="N80" s="148"/>
      <c r="O80" s="906">
        <f t="shared" si="32"/>
        <v>0</v>
      </c>
      <c r="P80" s="157"/>
      <c r="Q80" s="148"/>
      <c r="R80" s="148"/>
      <c r="S80" s="906">
        <f t="shared" si="33"/>
        <v>0</v>
      </c>
      <c r="T80" s="157"/>
      <c r="U80" s="148"/>
      <c r="V80" s="148"/>
      <c r="W80" s="906">
        <f t="shared" si="34"/>
        <v>0</v>
      </c>
    </row>
    <row r="81" spans="1:23">
      <c r="A81" s="828"/>
      <c r="B81" s="544" t="s">
        <v>809</v>
      </c>
      <c r="C81" s="861" t="s">
        <v>100</v>
      </c>
      <c r="D81" s="157"/>
      <c r="E81" s="148"/>
      <c r="F81" s="148"/>
      <c r="G81" s="906">
        <f t="shared" si="30"/>
        <v>0</v>
      </c>
      <c r="H81" s="157"/>
      <c r="I81" s="148"/>
      <c r="J81" s="148"/>
      <c r="K81" s="906">
        <f t="shared" si="31"/>
        <v>0</v>
      </c>
      <c r="L81" s="157"/>
      <c r="M81" s="148"/>
      <c r="N81" s="148"/>
      <c r="O81" s="906">
        <f t="shared" si="32"/>
        <v>0</v>
      </c>
      <c r="P81" s="157"/>
      <c r="Q81" s="148"/>
      <c r="R81" s="148"/>
      <c r="S81" s="906">
        <f t="shared" si="33"/>
        <v>0</v>
      </c>
      <c r="T81" s="157"/>
      <c r="U81" s="148"/>
      <c r="V81" s="148"/>
      <c r="W81" s="906">
        <f t="shared" si="34"/>
        <v>0</v>
      </c>
    </row>
    <row r="82" spans="1:23">
      <c r="A82" s="828"/>
      <c r="B82" s="544" t="s">
        <v>810</v>
      </c>
      <c r="C82" s="861" t="s">
        <v>100</v>
      </c>
      <c r="D82" s="157"/>
      <c r="E82" s="148"/>
      <c r="F82" s="148"/>
      <c r="G82" s="906">
        <f t="shared" si="30"/>
        <v>0</v>
      </c>
      <c r="H82" s="157"/>
      <c r="I82" s="148"/>
      <c r="J82" s="148"/>
      <c r="K82" s="906">
        <f t="shared" si="31"/>
        <v>0</v>
      </c>
      <c r="L82" s="157"/>
      <c r="M82" s="148"/>
      <c r="N82" s="148"/>
      <c r="O82" s="906">
        <f t="shared" si="32"/>
        <v>0</v>
      </c>
      <c r="P82" s="157"/>
      <c r="Q82" s="148"/>
      <c r="R82" s="148"/>
      <c r="S82" s="906">
        <f t="shared" si="33"/>
        <v>0</v>
      </c>
      <c r="T82" s="157"/>
      <c r="U82" s="148"/>
      <c r="V82" s="148"/>
      <c r="W82" s="906">
        <f t="shared" si="34"/>
        <v>0</v>
      </c>
    </row>
    <row r="83" spans="1:23">
      <c r="A83" s="828"/>
      <c r="B83" s="544" t="s">
        <v>811</v>
      </c>
      <c r="C83" s="861" t="s">
        <v>100</v>
      </c>
      <c r="D83" s="157"/>
      <c r="E83" s="148"/>
      <c r="F83" s="148"/>
      <c r="G83" s="906">
        <f t="shared" si="30"/>
        <v>0</v>
      </c>
      <c r="H83" s="157"/>
      <c r="I83" s="148"/>
      <c r="J83" s="148"/>
      <c r="K83" s="906">
        <f t="shared" si="31"/>
        <v>0</v>
      </c>
      <c r="L83" s="157"/>
      <c r="M83" s="148"/>
      <c r="N83" s="148"/>
      <c r="O83" s="906">
        <f t="shared" si="32"/>
        <v>0</v>
      </c>
      <c r="P83" s="157"/>
      <c r="Q83" s="148"/>
      <c r="R83" s="148"/>
      <c r="S83" s="906">
        <f t="shared" si="33"/>
        <v>0</v>
      </c>
      <c r="T83" s="157"/>
      <c r="U83" s="148"/>
      <c r="V83" s="148"/>
      <c r="W83" s="906">
        <f t="shared" si="34"/>
        <v>0</v>
      </c>
    </row>
    <row r="84" spans="1:23">
      <c r="A84" s="828"/>
      <c r="B84" s="544" t="s">
        <v>812</v>
      </c>
      <c r="C84" s="861" t="s">
        <v>100</v>
      </c>
      <c r="D84" s="157"/>
      <c r="E84" s="148"/>
      <c r="F84" s="148"/>
      <c r="G84" s="906">
        <f t="shared" si="30"/>
        <v>0</v>
      </c>
      <c r="H84" s="157"/>
      <c r="I84" s="148"/>
      <c r="J84" s="148"/>
      <c r="K84" s="906">
        <f t="shared" si="31"/>
        <v>0</v>
      </c>
      <c r="L84" s="157"/>
      <c r="M84" s="148"/>
      <c r="N84" s="148"/>
      <c r="O84" s="906">
        <f t="shared" si="32"/>
        <v>0</v>
      </c>
      <c r="P84" s="157"/>
      <c r="Q84" s="148"/>
      <c r="R84" s="148"/>
      <c r="S84" s="906">
        <f t="shared" si="33"/>
        <v>0</v>
      </c>
      <c r="T84" s="157"/>
      <c r="U84" s="148"/>
      <c r="V84" s="148"/>
      <c r="W84" s="906">
        <f t="shared" si="34"/>
        <v>0</v>
      </c>
    </row>
    <row r="85" spans="1:23">
      <c r="A85" s="828"/>
      <c r="B85" s="544" t="s">
        <v>36</v>
      </c>
      <c r="C85" s="861" t="s">
        <v>100</v>
      </c>
      <c r="D85" s="157"/>
      <c r="E85" s="148"/>
      <c r="F85" s="148"/>
      <c r="G85" s="906">
        <f t="shared" si="30"/>
        <v>0</v>
      </c>
      <c r="H85" s="157"/>
      <c r="I85" s="148"/>
      <c r="J85" s="148"/>
      <c r="K85" s="906">
        <f t="shared" si="31"/>
        <v>0</v>
      </c>
      <c r="L85" s="157"/>
      <c r="M85" s="148"/>
      <c r="N85" s="148"/>
      <c r="O85" s="906">
        <f t="shared" si="32"/>
        <v>0</v>
      </c>
      <c r="P85" s="157"/>
      <c r="Q85" s="148"/>
      <c r="R85" s="148"/>
      <c r="S85" s="906">
        <f t="shared" si="33"/>
        <v>0</v>
      </c>
      <c r="T85" s="157"/>
      <c r="U85" s="148"/>
      <c r="V85" s="148"/>
      <c r="W85" s="906">
        <f t="shared" si="34"/>
        <v>0</v>
      </c>
    </row>
    <row r="86" spans="1:23">
      <c r="A86" s="828"/>
      <c r="B86" s="544" t="s">
        <v>36</v>
      </c>
      <c r="C86" s="861" t="s">
        <v>100</v>
      </c>
      <c r="D86" s="157"/>
      <c r="E86" s="148"/>
      <c r="F86" s="148"/>
      <c r="G86" s="906">
        <f t="shared" si="30"/>
        <v>0</v>
      </c>
      <c r="H86" s="157"/>
      <c r="I86" s="148"/>
      <c r="J86" s="148"/>
      <c r="K86" s="906">
        <f t="shared" si="31"/>
        <v>0</v>
      </c>
      <c r="L86" s="157"/>
      <c r="M86" s="148"/>
      <c r="N86" s="148"/>
      <c r="O86" s="906">
        <f t="shared" si="32"/>
        <v>0</v>
      </c>
      <c r="P86" s="157"/>
      <c r="Q86" s="148"/>
      <c r="R86" s="148"/>
      <c r="S86" s="906">
        <f t="shared" si="33"/>
        <v>0</v>
      </c>
      <c r="T86" s="157"/>
      <c r="U86" s="148"/>
      <c r="V86" s="148"/>
      <c r="W86" s="906">
        <f t="shared" si="34"/>
        <v>0</v>
      </c>
    </row>
    <row r="87" spans="1:23" s="828" customFormat="1">
      <c r="B87" s="859" t="s">
        <v>1055</v>
      </c>
      <c r="C87" s="865" t="s">
        <v>738</v>
      </c>
      <c r="D87" s="856"/>
      <c r="E87" s="857"/>
      <c r="F87" s="857"/>
      <c r="G87" s="381"/>
      <c r="H87" s="856"/>
      <c r="I87" s="857"/>
      <c r="J87" s="857"/>
      <c r="K87" s="381"/>
      <c r="L87" s="856"/>
      <c r="M87" s="857"/>
      <c r="N87" s="857"/>
      <c r="O87" s="381"/>
      <c r="P87" s="856"/>
      <c r="Q87" s="857"/>
      <c r="R87" s="857"/>
      <c r="S87" s="381"/>
      <c r="T87" s="856"/>
      <c r="U87" s="857"/>
      <c r="V87" s="857"/>
      <c r="W87" s="381"/>
    </row>
    <row r="88" spans="1:23" s="828" customFormat="1" ht="25.5">
      <c r="B88" s="866" t="s">
        <v>1056</v>
      </c>
      <c r="C88" s="855"/>
      <c r="D88" s="856"/>
      <c r="E88" s="857"/>
      <c r="F88" s="857"/>
      <c r="G88" s="858">
        <f>SUM(G89:G100)</f>
        <v>0</v>
      </c>
      <c r="H88" s="856"/>
      <c r="I88" s="857"/>
      <c r="J88" s="857"/>
      <c r="K88" s="858">
        <f>SUM(K89:K100)</f>
        <v>0</v>
      </c>
      <c r="L88" s="856"/>
      <c r="M88" s="857"/>
      <c r="N88" s="857"/>
      <c r="O88" s="858">
        <f>SUM(O89:O100)</f>
        <v>0</v>
      </c>
      <c r="P88" s="856"/>
      <c r="Q88" s="857"/>
      <c r="R88" s="857"/>
      <c r="S88" s="858">
        <f>SUM(S89:S100)</f>
        <v>0</v>
      </c>
      <c r="T88" s="856"/>
      <c r="U88" s="857"/>
      <c r="V88" s="857"/>
      <c r="W88" s="858">
        <f>SUM(W89:W100)</f>
        <v>0</v>
      </c>
    </row>
    <row r="89" spans="1:23">
      <c r="A89" s="828"/>
      <c r="B89" s="544" t="s">
        <v>813</v>
      </c>
      <c r="C89" s="861" t="s">
        <v>100</v>
      </c>
      <c r="D89" s="157"/>
      <c r="E89" s="148"/>
      <c r="F89" s="148"/>
      <c r="G89" s="906">
        <f t="shared" ref="G89:G100" si="35">D89*(E89+F89)</f>
        <v>0</v>
      </c>
      <c r="H89" s="157"/>
      <c r="I89" s="148"/>
      <c r="J89" s="148"/>
      <c r="K89" s="906">
        <f t="shared" ref="K89:K100" si="36">H89*(I89+J89)</f>
        <v>0</v>
      </c>
      <c r="L89" s="157"/>
      <c r="M89" s="148"/>
      <c r="N89" s="148"/>
      <c r="O89" s="906">
        <f t="shared" ref="O89:O100" si="37">L89*(M89+N89)</f>
        <v>0</v>
      </c>
      <c r="P89" s="157"/>
      <c r="Q89" s="148"/>
      <c r="R89" s="148"/>
      <c r="S89" s="906">
        <f t="shared" ref="S89:S100" si="38">P89*(Q89+R89)</f>
        <v>0</v>
      </c>
      <c r="T89" s="157"/>
      <c r="U89" s="148"/>
      <c r="V89" s="148"/>
      <c r="W89" s="906">
        <f t="shared" ref="W89:W100" si="39">T89*(U89+V89)</f>
        <v>0</v>
      </c>
    </row>
    <row r="90" spans="1:23">
      <c r="A90" s="828"/>
      <c r="B90" s="544" t="s">
        <v>814</v>
      </c>
      <c r="C90" s="861" t="s">
        <v>100</v>
      </c>
      <c r="D90" s="157"/>
      <c r="E90" s="148"/>
      <c r="F90" s="148"/>
      <c r="G90" s="906">
        <f t="shared" si="35"/>
        <v>0</v>
      </c>
      <c r="H90" s="157"/>
      <c r="I90" s="148"/>
      <c r="J90" s="148"/>
      <c r="K90" s="906">
        <f t="shared" si="36"/>
        <v>0</v>
      </c>
      <c r="L90" s="157"/>
      <c r="M90" s="148"/>
      <c r="N90" s="148"/>
      <c r="O90" s="906">
        <f t="shared" si="37"/>
        <v>0</v>
      </c>
      <c r="P90" s="157"/>
      <c r="Q90" s="148"/>
      <c r="R90" s="148"/>
      <c r="S90" s="906">
        <f t="shared" si="38"/>
        <v>0</v>
      </c>
      <c r="T90" s="157"/>
      <c r="U90" s="148"/>
      <c r="V90" s="148"/>
      <c r="W90" s="906">
        <f t="shared" si="39"/>
        <v>0</v>
      </c>
    </row>
    <row r="91" spans="1:23">
      <c r="A91" s="828"/>
      <c r="B91" s="544" t="s">
        <v>815</v>
      </c>
      <c r="C91" s="861" t="s">
        <v>100</v>
      </c>
      <c r="D91" s="157"/>
      <c r="E91" s="148"/>
      <c r="F91" s="148"/>
      <c r="G91" s="906">
        <f t="shared" si="35"/>
        <v>0</v>
      </c>
      <c r="H91" s="157"/>
      <c r="I91" s="148"/>
      <c r="J91" s="148"/>
      <c r="K91" s="906">
        <f t="shared" si="36"/>
        <v>0</v>
      </c>
      <c r="L91" s="157"/>
      <c r="M91" s="148"/>
      <c r="N91" s="148"/>
      <c r="O91" s="906">
        <f t="shared" si="37"/>
        <v>0</v>
      </c>
      <c r="P91" s="157"/>
      <c r="Q91" s="148"/>
      <c r="R91" s="148"/>
      <c r="S91" s="906">
        <f t="shared" si="38"/>
        <v>0</v>
      </c>
      <c r="T91" s="157"/>
      <c r="U91" s="148"/>
      <c r="V91" s="148"/>
      <c r="W91" s="906">
        <f t="shared" si="39"/>
        <v>0</v>
      </c>
    </row>
    <row r="92" spans="1:23">
      <c r="A92" s="828"/>
      <c r="B92" s="544" t="s">
        <v>816</v>
      </c>
      <c r="C92" s="872" t="s">
        <v>100</v>
      </c>
      <c r="D92" s="382"/>
      <c r="E92" s="148"/>
      <c r="F92" s="148"/>
      <c r="G92" s="906">
        <f t="shared" si="35"/>
        <v>0</v>
      </c>
      <c r="H92" s="382"/>
      <c r="I92" s="148"/>
      <c r="J92" s="148"/>
      <c r="K92" s="906">
        <f t="shared" si="36"/>
        <v>0</v>
      </c>
      <c r="L92" s="382"/>
      <c r="M92" s="148"/>
      <c r="N92" s="148"/>
      <c r="O92" s="906">
        <f t="shared" si="37"/>
        <v>0</v>
      </c>
      <c r="P92" s="382"/>
      <c r="Q92" s="148"/>
      <c r="R92" s="148"/>
      <c r="S92" s="906">
        <f t="shared" si="38"/>
        <v>0</v>
      </c>
      <c r="T92" s="382"/>
      <c r="U92" s="148"/>
      <c r="V92" s="148"/>
      <c r="W92" s="906">
        <f t="shared" si="39"/>
        <v>0</v>
      </c>
    </row>
    <row r="93" spans="1:23">
      <c r="A93" s="828"/>
      <c r="B93" s="544" t="s">
        <v>817</v>
      </c>
      <c r="C93" s="872" t="s">
        <v>100</v>
      </c>
      <c r="D93" s="382"/>
      <c r="E93" s="148"/>
      <c r="F93" s="148"/>
      <c r="G93" s="906">
        <f t="shared" si="35"/>
        <v>0</v>
      </c>
      <c r="H93" s="382"/>
      <c r="I93" s="148"/>
      <c r="J93" s="148"/>
      <c r="K93" s="906">
        <f t="shared" si="36"/>
        <v>0</v>
      </c>
      <c r="L93" s="382"/>
      <c r="M93" s="148"/>
      <c r="N93" s="148"/>
      <c r="O93" s="906">
        <f t="shared" si="37"/>
        <v>0</v>
      </c>
      <c r="P93" s="382"/>
      <c r="Q93" s="148"/>
      <c r="R93" s="148"/>
      <c r="S93" s="906">
        <f t="shared" si="38"/>
        <v>0</v>
      </c>
      <c r="T93" s="382"/>
      <c r="U93" s="148"/>
      <c r="V93" s="148"/>
      <c r="W93" s="906">
        <f t="shared" si="39"/>
        <v>0</v>
      </c>
    </row>
    <row r="94" spans="1:23">
      <c r="A94" s="828"/>
      <c r="B94" s="544" t="s">
        <v>818</v>
      </c>
      <c r="C94" s="872" t="s">
        <v>100</v>
      </c>
      <c r="D94" s="382"/>
      <c r="E94" s="148"/>
      <c r="F94" s="148"/>
      <c r="G94" s="906">
        <f t="shared" si="35"/>
        <v>0</v>
      </c>
      <c r="H94" s="382"/>
      <c r="I94" s="148"/>
      <c r="J94" s="148"/>
      <c r="K94" s="906">
        <f t="shared" si="36"/>
        <v>0</v>
      </c>
      <c r="L94" s="382"/>
      <c r="M94" s="148"/>
      <c r="N94" s="148"/>
      <c r="O94" s="906">
        <f t="shared" si="37"/>
        <v>0</v>
      </c>
      <c r="P94" s="382"/>
      <c r="Q94" s="148"/>
      <c r="R94" s="148"/>
      <c r="S94" s="906">
        <f t="shared" si="38"/>
        <v>0</v>
      </c>
      <c r="T94" s="382"/>
      <c r="U94" s="148"/>
      <c r="V94" s="148"/>
      <c r="W94" s="906">
        <f t="shared" si="39"/>
        <v>0</v>
      </c>
    </row>
    <row r="95" spans="1:23">
      <c r="A95" s="828"/>
      <c r="B95" s="544" t="s">
        <v>819</v>
      </c>
      <c r="C95" s="872" t="s">
        <v>100</v>
      </c>
      <c r="D95" s="382"/>
      <c r="E95" s="148"/>
      <c r="F95" s="148"/>
      <c r="G95" s="906">
        <f t="shared" si="35"/>
        <v>0</v>
      </c>
      <c r="H95" s="382"/>
      <c r="I95" s="148"/>
      <c r="J95" s="148"/>
      <c r="K95" s="906">
        <f t="shared" si="36"/>
        <v>0</v>
      </c>
      <c r="L95" s="382"/>
      <c r="M95" s="148"/>
      <c r="N95" s="148"/>
      <c r="O95" s="906">
        <f t="shared" si="37"/>
        <v>0</v>
      </c>
      <c r="P95" s="382"/>
      <c r="Q95" s="148"/>
      <c r="R95" s="148"/>
      <c r="S95" s="906">
        <f t="shared" si="38"/>
        <v>0</v>
      </c>
      <c r="T95" s="382"/>
      <c r="U95" s="148"/>
      <c r="V95" s="148"/>
      <c r="W95" s="906">
        <f t="shared" si="39"/>
        <v>0</v>
      </c>
    </row>
    <row r="96" spans="1:23">
      <c r="A96" s="828"/>
      <c r="B96" s="544" t="s">
        <v>820</v>
      </c>
      <c r="C96" s="872" t="s">
        <v>100</v>
      </c>
      <c r="D96" s="149"/>
      <c r="E96" s="144"/>
      <c r="F96" s="144"/>
      <c r="G96" s="906">
        <f t="shared" si="35"/>
        <v>0</v>
      </c>
      <c r="H96" s="149"/>
      <c r="I96" s="144"/>
      <c r="J96" s="144"/>
      <c r="K96" s="906">
        <f t="shared" si="36"/>
        <v>0</v>
      </c>
      <c r="L96" s="149"/>
      <c r="M96" s="144"/>
      <c r="N96" s="144"/>
      <c r="O96" s="906">
        <f t="shared" si="37"/>
        <v>0</v>
      </c>
      <c r="P96" s="149"/>
      <c r="Q96" s="144"/>
      <c r="R96" s="144"/>
      <c r="S96" s="906">
        <f t="shared" si="38"/>
        <v>0</v>
      </c>
      <c r="T96" s="149"/>
      <c r="U96" s="144"/>
      <c r="V96" s="144"/>
      <c r="W96" s="906">
        <f t="shared" si="39"/>
        <v>0</v>
      </c>
    </row>
    <row r="97" spans="1:23">
      <c r="A97" s="828"/>
      <c r="B97" s="544" t="s">
        <v>821</v>
      </c>
      <c r="C97" s="872" t="s">
        <v>100</v>
      </c>
      <c r="D97" s="149"/>
      <c r="E97" s="144"/>
      <c r="F97" s="144"/>
      <c r="G97" s="906">
        <f t="shared" si="35"/>
        <v>0</v>
      </c>
      <c r="H97" s="149"/>
      <c r="I97" s="144"/>
      <c r="J97" s="144"/>
      <c r="K97" s="906">
        <f t="shared" si="36"/>
        <v>0</v>
      </c>
      <c r="L97" s="149"/>
      <c r="M97" s="144"/>
      <c r="N97" s="144"/>
      <c r="O97" s="906">
        <f t="shared" si="37"/>
        <v>0</v>
      </c>
      <c r="P97" s="149"/>
      <c r="Q97" s="144"/>
      <c r="R97" s="144"/>
      <c r="S97" s="906">
        <f t="shared" si="38"/>
        <v>0</v>
      </c>
      <c r="T97" s="149"/>
      <c r="U97" s="144"/>
      <c r="V97" s="144"/>
      <c r="W97" s="906">
        <f t="shared" si="39"/>
        <v>0</v>
      </c>
    </row>
    <row r="98" spans="1:23">
      <c r="A98" s="828"/>
      <c r="B98" s="544" t="s">
        <v>822</v>
      </c>
      <c r="C98" s="872" t="s">
        <v>100</v>
      </c>
      <c r="D98" s="149"/>
      <c r="E98" s="144"/>
      <c r="F98" s="144"/>
      <c r="G98" s="906">
        <f t="shared" si="35"/>
        <v>0</v>
      </c>
      <c r="H98" s="149"/>
      <c r="I98" s="144"/>
      <c r="J98" s="144"/>
      <c r="K98" s="906">
        <f t="shared" si="36"/>
        <v>0</v>
      </c>
      <c r="L98" s="149"/>
      <c r="M98" s="144"/>
      <c r="N98" s="144"/>
      <c r="O98" s="906">
        <f t="shared" si="37"/>
        <v>0</v>
      </c>
      <c r="P98" s="149"/>
      <c r="Q98" s="144"/>
      <c r="R98" s="144"/>
      <c r="S98" s="906">
        <f t="shared" si="38"/>
        <v>0</v>
      </c>
      <c r="T98" s="149"/>
      <c r="U98" s="144"/>
      <c r="V98" s="144"/>
      <c r="W98" s="906">
        <f t="shared" si="39"/>
        <v>0</v>
      </c>
    </row>
    <row r="99" spans="1:23">
      <c r="A99" s="828"/>
      <c r="B99" s="544" t="s">
        <v>36</v>
      </c>
      <c r="C99" s="913" t="s">
        <v>100</v>
      </c>
      <c r="D99" s="155"/>
      <c r="E99" s="153"/>
      <c r="F99" s="153"/>
      <c r="G99" s="906">
        <f t="shared" si="35"/>
        <v>0</v>
      </c>
      <c r="H99" s="155"/>
      <c r="I99" s="153"/>
      <c r="J99" s="153"/>
      <c r="K99" s="906">
        <f t="shared" si="36"/>
        <v>0</v>
      </c>
      <c r="L99" s="155"/>
      <c r="M99" s="153"/>
      <c r="N99" s="153"/>
      <c r="O99" s="906">
        <f t="shared" si="37"/>
        <v>0</v>
      </c>
      <c r="P99" s="155"/>
      <c r="Q99" s="153"/>
      <c r="R99" s="153"/>
      <c r="S99" s="906">
        <f t="shared" si="38"/>
        <v>0</v>
      </c>
      <c r="T99" s="155"/>
      <c r="U99" s="153"/>
      <c r="V99" s="153"/>
      <c r="W99" s="906">
        <f t="shared" si="39"/>
        <v>0</v>
      </c>
    </row>
    <row r="100" spans="1:23" ht="13.5" thickBot="1">
      <c r="A100" s="828"/>
      <c r="B100" s="547" t="s">
        <v>36</v>
      </c>
      <c r="C100" s="863" t="s">
        <v>100</v>
      </c>
      <c r="D100" s="154"/>
      <c r="E100" s="152"/>
      <c r="F100" s="152"/>
      <c r="G100" s="907">
        <f t="shared" si="35"/>
        <v>0</v>
      </c>
      <c r="H100" s="154"/>
      <c r="I100" s="152"/>
      <c r="J100" s="152"/>
      <c r="K100" s="907">
        <f t="shared" si="36"/>
        <v>0</v>
      </c>
      <c r="L100" s="154"/>
      <c r="M100" s="152"/>
      <c r="N100" s="152"/>
      <c r="O100" s="907">
        <f t="shared" si="37"/>
        <v>0</v>
      </c>
      <c r="P100" s="154"/>
      <c r="Q100" s="152"/>
      <c r="R100" s="152"/>
      <c r="S100" s="907">
        <f t="shared" si="38"/>
        <v>0</v>
      </c>
      <c r="T100" s="154"/>
      <c r="U100" s="152"/>
      <c r="V100" s="152"/>
      <c r="W100" s="907">
        <f t="shared" si="39"/>
        <v>0</v>
      </c>
    </row>
    <row r="101" spans="1:23" s="837" customFormat="1" ht="13.5" thickBot="1">
      <c r="B101" s="867"/>
      <c r="C101" s="868"/>
      <c r="D101" s="904"/>
      <c r="E101" s="904"/>
      <c r="F101" s="904"/>
      <c r="G101" s="905"/>
      <c r="H101" s="904"/>
      <c r="I101" s="904"/>
      <c r="J101" s="904"/>
      <c r="K101" s="905"/>
      <c r="L101" s="904"/>
      <c r="M101" s="904"/>
      <c r="N101" s="904"/>
      <c r="O101" s="905"/>
      <c r="P101" s="904"/>
      <c r="Q101" s="904"/>
      <c r="R101" s="904"/>
      <c r="S101" s="905"/>
      <c r="T101" s="904"/>
      <c r="U101" s="904"/>
      <c r="V101" s="904"/>
      <c r="W101" s="905"/>
    </row>
    <row r="102" spans="1:23" s="828" customFormat="1">
      <c r="B102" s="869" t="s">
        <v>866</v>
      </c>
      <c r="C102" s="870"/>
      <c r="D102" s="898"/>
      <c r="E102" s="899"/>
      <c r="F102" s="899"/>
      <c r="G102" s="903">
        <f>G103+G116+G129+G130</f>
        <v>0</v>
      </c>
      <c r="H102" s="898"/>
      <c r="I102" s="899"/>
      <c r="J102" s="899"/>
      <c r="K102" s="903">
        <f>K103+K116+K129+K130</f>
        <v>0</v>
      </c>
      <c r="L102" s="898"/>
      <c r="M102" s="899"/>
      <c r="N102" s="899"/>
      <c r="O102" s="903">
        <f>O103+O116+O129+O130</f>
        <v>0</v>
      </c>
      <c r="P102" s="898"/>
      <c r="Q102" s="899"/>
      <c r="R102" s="899"/>
      <c r="S102" s="903">
        <f>S103+S116+S129+S130</f>
        <v>0</v>
      </c>
      <c r="T102" s="898"/>
      <c r="U102" s="899"/>
      <c r="V102" s="899"/>
      <c r="W102" s="903">
        <f>W103+W116+W129+W130</f>
        <v>0</v>
      </c>
    </row>
    <row r="103" spans="1:23" s="828" customFormat="1">
      <c r="B103" s="854" t="s">
        <v>823</v>
      </c>
      <c r="C103" s="871"/>
      <c r="D103" s="856"/>
      <c r="E103" s="857"/>
      <c r="F103" s="857"/>
      <c r="G103" s="858">
        <f>SUM(G104:G115)</f>
        <v>0</v>
      </c>
      <c r="H103" s="856"/>
      <c r="I103" s="857"/>
      <c r="J103" s="857"/>
      <c r="K103" s="858">
        <f>SUM(K104:K115)</f>
        <v>0</v>
      </c>
      <c r="L103" s="856"/>
      <c r="M103" s="857"/>
      <c r="N103" s="857"/>
      <c r="O103" s="858">
        <f>SUM(O104:O115)</f>
        <v>0</v>
      </c>
      <c r="P103" s="856"/>
      <c r="Q103" s="857"/>
      <c r="R103" s="857"/>
      <c r="S103" s="858">
        <f>SUM(S104:S115)</f>
        <v>0</v>
      </c>
      <c r="T103" s="856"/>
      <c r="U103" s="857"/>
      <c r="V103" s="857"/>
      <c r="W103" s="858">
        <f>SUM(W104:W115)</f>
        <v>0</v>
      </c>
    </row>
    <row r="104" spans="1:23">
      <c r="A104" s="828"/>
      <c r="B104" s="860" t="s">
        <v>487</v>
      </c>
      <c r="C104" s="872" t="s">
        <v>488</v>
      </c>
      <c r="D104" s="151"/>
      <c r="E104" s="144"/>
      <c r="F104" s="144"/>
      <c r="G104" s="906">
        <f t="shared" ref="G104:G115" si="40">D104*(E104+F104)</f>
        <v>0</v>
      </c>
      <c r="H104" s="151"/>
      <c r="I104" s="144"/>
      <c r="J104" s="144"/>
      <c r="K104" s="906">
        <f t="shared" ref="K104:K115" si="41">H104*(I104+J104)</f>
        <v>0</v>
      </c>
      <c r="L104" s="151"/>
      <c r="M104" s="144"/>
      <c r="N104" s="144"/>
      <c r="O104" s="906">
        <f t="shared" ref="O104:O115" si="42">L104*(M104+N104)</f>
        <v>0</v>
      </c>
      <c r="P104" s="151"/>
      <c r="Q104" s="144"/>
      <c r="R104" s="144"/>
      <c r="S104" s="906">
        <f t="shared" ref="S104:S115" si="43">P104*(Q104+R104)</f>
        <v>0</v>
      </c>
      <c r="T104" s="151"/>
      <c r="U104" s="144"/>
      <c r="V104" s="144"/>
      <c r="W104" s="906">
        <f t="shared" ref="W104:W115" si="44">T104*(U104+V104)</f>
        <v>0</v>
      </c>
    </row>
    <row r="105" spans="1:23">
      <c r="A105" s="828"/>
      <c r="B105" s="860" t="s">
        <v>489</v>
      </c>
      <c r="C105" s="872" t="s">
        <v>488</v>
      </c>
      <c r="D105" s="151"/>
      <c r="E105" s="144"/>
      <c r="F105" s="144"/>
      <c r="G105" s="906">
        <f t="shared" si="40"/>
        <v>0</v>
      </c>
      <c r="H105" s="151"/>
      <c r="I105" s="144"/>
      <c r="J105" s="144"/>
      <c r="K105" s="906">
        <f t="shared" si="41"/>
        <v>0</v>
      </c>
      <c r="L105" s="151"/>
      <c r="M105" s="144"/>
      <c r="N105" s="144"/>
      <c r="O105" s="906">
        <f t="shared" si="42"/>
        <v>0</v>
      </c>
      <c r="P105" s="151"/>
      <c r="Q105" s="144"/>
      <c r="R105" s="144"/>
      <c r="S105" s="906">
        <f t="shared" si="43"/>
        <v>0</v>
      </c>
      <c r="T105" s="151"/>
      <c r="U105" s="144"/>
      <c r="V105" s="144"/>
      <c r="W105" s="906">
        <f t="shared" si="44"/>
        <v>0</v>
      </c>
    </row>
    <row r="106" spans="1:23">
      <c r="A106" s="828"/>
      <c r="B106" s="860" t="s">
        <v>490</v>
      </c>
      <c r="C106" s="872" t="s">
        <v>488</v>
      </c>
      <c r="D106" s="151"/>
      <c r="E106" s="144"/>
      <c r="F106" s="144"/>
      <c r="G106" s="906">
        <f t="shared" si="40"/>
        <v>0</v>
      </c>
      <c r="H106" s="151"/>
      <c r="I106" s="144"/>
      <c r="J106" s="144"/>
      <c r="K106" s="906">
        <f t="shared" si="41"/>
        <v>0</v>
      </c>
      <c r="L106" s="151"/>
      <c r="M106" s="144"/>
      <c r="N106" s="144"/>
      <c r="O106" s="906">
        <f t="shared" si="42"/>
        <v>0</v>
      </c>
      <c r="P106" s="151"/>
      <c r="Q106" s="144"/>
      <c r="R106" s="144"/>
      <c r="S106" s="906">
        <f t="shared" si="43"/>
        <v>0</v>
      </c>
      <c r="T106" s="151"/>
      <c r="U106" s="144"/>
      <c r="V106" s="144"/>
      <c r="W106" s="906">
        <f t="shared" si="44"/>
        <v>0</v>
      </c>
    </row>
    <row r="107" spans="1:23">
      <c r="A107" s="828"/>
      <c r="B107" s="860" t="s">
        <v>491</v>
      </c>
      <c r="C107" s="872" t="s">
        <v>488</v>
      </c>
      <c r="D107" s="151"/>
      <c r="E107" s="144"/>
      <c r="F107" s="144"/>
      <c r="G107" s="906">
        <f t="shared" si="40"/>
        <v>0</v>
      </c>
      <c r="H107" s="151"/>
      <c r="I107" s="144"/>
      <c r="J107" s="144"/>
      <c r="K107" s="906">
        <f t="shared" si="41"/>
        <v>0</v>
      </c>
      <c r="L107" s="151"/>
      <c r="M107" s="144"/>
      <c r="N107" s="144"/>
      <c r="O107" s="906">
        <f t="shared" si="42"/>
        <v>0</v>
      </c>
      <c r="P107" s="151"/>
      <c r="Q107" s="144"/>
      <c r="R107" s="144"/>
      <c r="S107" s="906">
        <f t="shared" si="43"/>
        <v>0</v>
      </c>
      <c r="T107" s="151"/>
      <c r="U107" s="144"/>
      <c r="V107" s="144"/>
      <c r="W107" s="906">
        <f t="shared" si="44"/>
        <v>0</v>
      </c>
    </row>
    <row r="108" spans="1:23">
      <c r="A108" s="828"/>
      <c r="B108" s="860" t="s">
        <v>492</v>
      </c>
      <c r="C108" s="872" t="s">
        <v>488</v>
      </c>
      <c r="D108" s="151"/>
      <c r="E108" s="144"/>
      <c r="F108" s="144"/>
      <c r="G108" s="906">
        <f t="shared" si="40"/>
        <v>0</v>
      </c>
      <c r="H108" s="151"/>
      <c r="I108" s="144"/>
      <c r="J108" s="144"/>
      <c r="K108" s="906">
        <f t="shared" si="41"/>
        <v>0</v>
      </c>
      <c r="L108" s="151"/>
      <c r="M108" s="144"/>
      <c r="N108" s="144"/>
      <c r="O108" s="906">
        <f t="shared" si="42"/>
        <v>0</v>
      </c>
      <c r="P108" s="151"/>
      <c r="Q108" s="144"/>
      <c r="R108" s="144"/>
      <c r="S108" s="906">
        <f t="shared" si="43"/>
        <v>0</v>
      </c>
      <c r="T108" s="151"/>
      <c r="U108" s="144"/>
      <c r="V108" s="144"/>
      <c r="W108" s="906">
        <f t="shared" si="44"/>
        <v>0</v>
      </c>
    </row>
    <row r="109" spans="1:23">
      <c r="A109" s="828"/>
      <c r="B109" s="860" t="s">
        <v>493</v>
      </c>
      <c r="C109" s="872" t="s">
        <v>488</v>
      </c>
      <c r="D109" s="151"/>
      <c r="E109" s="144"/>
      <c r="F109" s="144"/>
      <c r="G109" s="906">
        <f t="shared" si="40"/>
        <v>0</v>
      </c>
      <c r="H109" s="151"/>
      <c r="I109" s="144"/>
      <c r="J109" s="144"/>
      <c r="K109" s="906">
        <f t="shared" si="41"/>
        <v>0</v>
      </c>
      <c r="L109" s="151"/>
      <c r="M109" s="144"/>
      <c r="N109" s="144"/>
      <c r="O109" s="906">
        <f t="shared" si="42"/>
        <v>0</v>
      </c>
      <c r="P109" s="151"/>
      <c r="Q109" s="144"/>
      <c r="R109" s="144"/>
      <c r="S109" s="906">
        <f t="shared" si="43"/>
        <v>0</v>
      </c>
      <c r="T109" s="151"/>
      <c r="U109" s="144"/>
      <c r="V109" s="144"/>
      <c r="W109" s="906">
        <f t="shared" si="44"/>
        <v>0</v>
      </c>
    </row>
    <row r="110" spans="1:23">
      <c r="A110" s="828"/>
      <c r="B110" s="860" t="s">
        <v>494</v>
      </c>
      <c r="C110" s="872" t="s">
        <v>488</v>
      </c>
      <c r="D110" s="151"/>
      <c r="E110" s="144"/>
      <c r="F110" s="144"/>
      <c r="G110" s="906">
        <f t="shared" si="40"/>
        <v>0</v>
      </c>
      <c r="H110" s="151"/>
      <c r="I110" s="144"/>
      <c r="J110" s="144"/>
      <c r="K110" s="906">
        <f t="shared" si="41"/>
        <v>0</v>
      </c>
      <c r="L110" s="151"/>
      <c r="M110" s="144"/>
      <c r="N110" s="144"/>
      <c r="O110" s="906">
        <f t="shared" si="42"/>
        <v>0</v>
      </c>
      <c r="P110" s="151"/>
      <c r="Q110" s="144"/>
      <c r="R110" s="144"/>
      <c r="S110" s="906">
        <f t="shared" si="43"/>
        <v>0</v>
      </c>
      <c r="T110" s="151"/>
      <c r="U110" s="144"/>
      <c r="V110" s="144"/>
      <c r="W110" s="906">
        <f t="shared" si="44"/>
        <v>0</v>
      </c>
    </row>
    <row r="111" spans="1:23">
      <c r="A111" s="828"/>
      <c r="B111" s="860" t="s">
        <v>495</v>
      </c>
      <c r="C111" s="872" t="s">
        <v>488</v>
      </c>
      <c r="D111" s="151"/>
      <c r="E111" s="144"/>
      <c r="F111" s="144"/>
      <c r="G111" s="906">
        <f t="shared" si="40"/>
        <v>0</v>
      </c>
      <c r="H111" s="151"/>
      <c r="I111" s="144"/>
      <c r="J111" s="144"/>
      <c r="K111" s="906">
        <f t="shared" si="41"/>
        <v>0</v>
      </c>
      <c r="L111" s="151"/>
      <c r="M111" s="144"/>
      <c r="N111" s="144"/>
      <c r="O111" s="906">
        <f t="shared" si="42"/>
        <v>0</v>
      </c>
      <c r="P111" s="151"/>
      <c r="Q111" s="144"/>
      <c r="R111" s="144"/>
      <c r="S111" s="906">
        <f t="shared" si="43"/>
        <v>0</v>
      </c>
      <c r="T111" s="151"/>
      <c r="U111" s="144"/>
      <c r="V111" s="144"/>
      <c r="W111" s="906">
        <f t="shared" si="44"/>
        <v>0</v>
      </c>
    </row>
    <row r="112" spans="1:23">
      <c r="A112" s="828"/>
      <c r="B112" s="860" t="s">
        <v>496</v>
      </c>
      <c r="C112" s="872" t="s">
        <v>488</v>
      </c>
      <c r="D112" s="151"/>
      <c r="E112" s="144"/>
      <c r="F112" s="144"/>
      <c r="G112" s="906">
        <f t="shared" si="40"/>
        <v>0</v>
      </c>
      <c r="H112" s="151"/>
      <c r="I112" s="144"/>
      <c r="J112" s="144"/>
      <c r="K112" s="906">
        <f t="shared" si="41"/>
        <v>0</v>
      </c>
      <c r="L112" s="151"/>
      <c r="M112" s="144"/>
      <c r="N112" s="144"/>
      <c r="O112" s="906">
        <f t="shared" si="42"/>
        <v>0</v>
      </c>
      <c r="P112" s="151"/>
      <c r="Q112" s="144"/>
      <c r="R112" s="144"/>
      <c r="S112" s="906">
        <f t="shared" si="43"/>
        <v>0</v>
      </c>
      <c r="T112" s="151"/>
      <c r="U112" s="144"/>
      <c r="V112" s="144"/>
      <c r="W112" s="906">
        <f t="shared" si="44"/>
        <v>0</v>
      </c>
    </row>
    <row r="113" spans="1:23">
      <c r="A113" s="828"/>
      <c r="B113" s="860" t="s">
        <v>497</v>
      </c>
      <c r="C113" s="872" t="s">
        <v>488</v>
      </c>
      <c r="D113" s="151"/>
      <c r="E113" s="144"/>
      <c r="F113" s="144"/>
      <c r="G113" s="906">
        <f t="shared" si="40"/>
        <v>0</v>
      </c>
      <c r="H113" s="151"/>
      <c r="I113" s="144"/>
      <c r="J113" s="144"/>
      <c r="K113" s="906">
        <f t="shared" si="41"/>
        <v>0</v>
      </c>
      <c r="L113" s="151"/>
      <c r="M113" s="144"/>
      <c r="N113" s="144"/>
      <c r="O113" s="906">
        <f t="shared" si="42"/>
        <v>0</v>
      </c>
      <c r="P113" s="151"/>
      <c r="Q113" s="144"/>
      <c r="R113" s="144"/>
      <c r="S113" s="906">
        <f t="shared" si="43"/>
        <v>0</v>
      </c>
      <c r="T113" s="151"/>
      <c r="U113" s="144"/>
      <c r="V113" s="144"/>
      <c r="W113" s="906">
        <f t="shared" si="44"/>
        <v>0</v>
      </c>
    </row>
    <row r="114" spans="1:23">
      <c r="A114" s="828"/>
      <c r="B114" s="860" t="s">
        <v>498</v>
      </c>
      <c r="C114" s="872" t="s">
        <v>488</v>
      </c>
      <c r="D114" s="151"/>
      <c r="E114" s="144"/>
      <c r="F114" s="144"/>
      <c r="G114" s="906">
        <f t="shared" si="40"/>
        <v>0</v>
      </c>
      <c r="H114" s="151"/>
      <c r="I114" s="144"/>
      <c r="J114" s="144"/>
      <c r="K114" s="906">
        <f t="shared" si="41"/>
        <v>0</v>
      </c>
      <c r="L114" s="151"/>
      <c r="M114" s="144"/>
      <c r="N114" s="144"/>
      <c r="O114" s="906">
        <f t="shared" si="42"/>
        <v>0</v>
      </c>
      <c r="P114" s="151"/>
      <c r="Q114" s="144"/>
      <c r="R114" s="144"/>
      <c r="S114" s="906">
        <f t="shared" si="43"/>
        <v>0</v>
      </c>
      <c r="T114" s="151"/>
      <c r="U114" s="144"/>
      <c r="V114" s="144"/>
      <c r="W114" s="906">
        <f t="shared" si="44"/>
        <v>0</v>
      </c>
    </row>
    <row r="115" spans="1:23">
      <c r="A115" s="828"/>
      <c r="B115" s="860" t="s">
        <v>499</v>
      </c>
      <c r="C115" s="872" t="s">
        <v>488</v>
      </c>
      <c r="D115" s="151"/>
      <c r="E115" s="144"/>
      <c r="F115" s="144"/>
      <c r="G115" s="906">
        <f t="shared" si="40"/>
        <v>0</v>
      </c>
      <c r="H115" s="151"/>
      <c r="I115" s="144"/>
      <c r="J115" s="144"/>
      <c r="K115" s="906">
        <f t="shared" si="41"/>
        <v>0</v>
      </c>
      <c r="L115" s="151"/>
      <c r="M115" s="144"/>
      <c r="N115" s="144"/>
      <c r="O115" s="906">
        <f t="shared" si="42"/>
        <v>0</v>
      </c>
      <c r="P115" s="151"/>
      <c r="Q115" s="144"/>
      <c r="R115" s="144"/>
      <c r="S115" s="906">
        <f t="shared" si="43"/>
        <v>0</v>
      </c>
      <c r="T115" s="151"/>
      <c r="U115" s="144"/>
      <c r="V115" s="144"/>
      <c r="W115" s="906">
        <f t="shared" si="44"/>
        <v>0</v>
      </c>
    </row>
    <row r="116" spans="1:23" s="828" customFormat="1">
      <c r="B116" s="854" t="s">
        <v>824</v>
      </c>
      <c r="C116" s="871"/>
      <c r="D116" s="856"/>
      <c r="E116" s="857"/>
      <c r="F116" s="857"/>
      <c r="G116" s="858">
        <f>SUM(G117:G128)</f>
        <v>0</v>
      </c>
      <c r="H116" s="856"/>
      <c r="I116" s="857"/>
      <c r="J116" s="857"/>
      <c r="K116" s="858">
        <f>SUM(K117:K128)</f>
        <v>0</v>
      </c>
      <c r="L116" s="856"/>
      <c r="M116" s="857"/>
      <c r="N116" s="857"/>
      <c r="O116" s="858">
        <f>SUM(O117:O128)</f>
        <v>0</v>
      </c>
      <c r="P116" s="856"/>
      <c r="Q116" s="857"/>
      <c r="R116" s="857"/>
      <c r="S116" s="858">
        <f>SUM(S117:S128)</f>
        <v>0</v>
      </c>
      <c r="T116" s="856"/>
      <c r="U116" s="857"/>
      <c r="V116" s="857"/>
      <c r="W116" s="858">
        <f>SUM(W117:W128)</f>
        <v>0</v>
      </c>
    </row>
    <row r="117" spans="1:23">
      <c r="A117" s="828"/>
      <c r="B117" s="860" t="s">
        <v>487</v>
      </c>
      <c r="C117" s="872" t="s">
        <v>100</v>
      </c>
      <c r="D117" s="151"/>
      <c r="E117" s="144"/>
      <c r="F117" s="144"/>
      <c r="G117" s="906">
        <f t="shared" ref="G117:G128" si="45">D117*(E117+F117)</f>
        <v>0</v>
      </c>
      <c r="H117" s="151"/>
      <c r="I117" s="144"/>
      <c r="J117" s="144"/>
      <c r="K117" s="906">
        <f t="shared" ref="K117:K128" si="46">H117*(I117+J117)</f>
        <v>0</v>
      </c>
      <c r="L117" s="151"/>
      <c r="M117" s="144"/>
      <c r="N117" s="144"/>
      <c r="O117" s="906">
        <f t="shared" ref="O117:O128" si="47">L117*(M117+N117)</f>
        <v>0</v>
      </c>
      <c r="P117" s="151"/>
      <c r="Q117" s="144"/>
      <c r="R117" s="144"/>
      <c r="S117" s="906">
        <f t="shared" ref="S117:S128" si="48">P117*(Q117+R117)</f>
        <v>0</v>
      </c>
      <c r="T117" s="151"/>
      <c r="U117" s="144"/>
      <c r="V117" s="144"/>
      <c r="W117" s="906">
        <f t="shared" ref="W117:W128" si="49">T117*(U117+V117)</f>
        <v>0</v>
      </c>
    </row>
    <row r="118" spans="1:23">
      <c r="A118" s="828"/>
      <c r="B118" s="860" t="s">
        <v>489</v>
      </c>
      <c r="C118" s="872" t="s">
        <v>100</v>
      </c>
      <c r="D118" s="151"/>
      <c r="E118" s="144"/>
      <c r="F118" s="144"/>
      <c r="G118" s="906">
        <f t="shared" si="45"/>
        <v>0</v>
      </c>
      <c r="H118" s="151"/>
      <c r="I118" s="144"/>
      <c r="J118" s="144"/>
      <c r="K118" s="906">
        <f t="shared" si="46"/>
        <v>0</v>
      </c>
      <c r="L118" s="151"/>
      <c r="M118" s="144"/>
      <c r="N118" s="144"/>
      <c r="O118" s="906">
        <f t="shared" si="47"/>
        <v>0</v>
      </c>
      <c r="P118" s="151"/>
      <c r="Q118" s="144"/>
      <c r="R118" s="144"/>
      <c r="S118" s="906">
        <f t="shared" si="48"/>
        <v>0</v>
      </c>
      <c r="T118" s="151"/>
      <c r="U118" s="144"/>
      <c r="V118" s="144"/>
      <c r="W118" s="906">
        <f t="shared" si="49"/>
        <v>0</v>
      </c>
    </row>
    <row r="119" spans="1:23">
      <c r="A119" s="828"/>
      <c r="B119" s="860" t="s">
        <v>490</v>
      </c>
      <c r="C119" s="872" t="s">
        <v>100</v>
      </c>
      <c r="D119" s="151"/>
      <c r="E119" s="144"/>
      <c r="F119" s="144"/>
      <c r="G119" s="906">
        <f t="shared" si="45"/>
        <v>0</v>
      </c>
      <c r="H119" s="151"/>
      <c r="I119" s="144"/>
      <c r="J119" s="144"/>
      <c r="K119" s="906">
        <f t="shared" si="46"/>
        <v>0</v>
      </c>
      <c r="L119" s="151"/>
      <c r="M119" s="144"/>
      <c r="N119" s="144"/>
      <c r="O119" s="906">
        <f t="shared" si="47"/>
        <v>0</v>
      </c>
      <c r="P119" s="151"/>
      <c r="Q119" s="144"/>
      <c r="R119" s="144"/>
      <c r="S119" s="906">
        <f t="shared" si="48"/>
        <v>0</v>
      </c>
      <c r="T119" s="151"/>
      <c r="U119" s="144"/>
      <c r="V119" s="144"/>
      <c r="W119" s="906">
        <f t="shared" si="49"/>
        <v>0</v>
      </c>
    </row>
    <row r="120" spans="1:23">
      <c r="A120" s="828"/>
      <c r="B120" s="860" t="s">
        <v>491</v>
      </c>
      <c r="C120" s="872" t="s">
        <v>100</v>
      </c>
      <c r="D120" s="151"/>
      <c r="E120" s="144"/>
      <c r="F120" s="144"/>
      <c r="G120" s="906">
        <f t="shared" si="45"/>
        <v>0</v>
      </c>
      <c r="H120" s="151"/>
      <c r="I120" s="144"/>
      <c r="J120" s="144"/>
      <c r="K120" s="906">
        <f t="shared" si="46"/>
        <v>0</v>
      </c>
      <c r="L120" s="151"/>
      <c r="M120" s="144"/>
      <c r="N120" s="144"/>
      <c r="O120" s="906">
        <f t="shared" si="47"/>
        <v>0</v>
      </c>
      <c r="P120" s="151"/>
      <c r="Q120" s="144"/>
      <c r="R120" s="144"/>
      <c r="S120" s="906">
        <f t="shared" si="48"/>
        <v>0</v>
      </c>
      <c r="T120" s="151"/>
      <c r="U120" s="144"/>
      <c r="V120" s="144"/>
      <c r="W120" s="906">
        <f t="shared" si="49"/>
        <v>0</v>
      </c>
    </row>
    <row r="121" spans="1:23">
      <c r="A121" s="828"/>
      <c r="B121" s="860" t="s">
        <v>492</v>
      </c>
      <c r="C121" s="872" t="s">
        <v>100</v>
      </c>
      <c r="D121" s="151"/>
      <c r="E121" s="144"/>
      <c r="F121" s="144"/>
      <c r="G121" s="906">
        <f t="shared" si="45"/>
        <v>0</v>
      </c>
      <c r="H121" s="151"/>
      <c r="I121" s="144"/>
      <c r="J121" s="144"/>
      <c r="K121" s="906">
        <f t="shared" si="46"/>
        <v>0</v>
      </c>
      <c r="L121" s="151"/>
      <c r="M121" s="144"/>
      <c r="N121" s="144"/>
      <c r="O121" s="906">
        <f t="shared" si="47"/>
        <v>0</v>
      </c>
      <c r="P121" s="151"/>
      <c r="Q121" s="144"/>
      <c r="R121" s="144"/>
      <c r="S121" s="906">
        <f t="shared" si="48"/>
        <v>0</v>
      </c>
      <c r="T121" s="151"/>
      <c r="U121" s="144"/>
      <c r="V121" s="144"/>
      <c r="W121" s="906">
        <f t="shared" si="49"/>
        <v>0</v>
      </c>
    </row>
    <row r="122" spans="1:23">
      <c r="A122" s="828"/>
      <c r="B122" s="860" t="s">
        <v>493</v>
      </c>
      <c r="C122" s="872" t="s">
        <v>100</v>
      </c>
      <c r="D122" s="151"/>
      <c r="E122" s="144"/>
      <c r="F122" s="144"/>
      <c r="G122" s="906">
        <f t="shared" si="45"/>
        <v>0</v>
      </c>
      <c r="H122" s="151"/>
      <c r="I122" s="144"/>
      <c r="J122" s="144"/>
      <c r="K122" s="906">
        <f t="shared" si="46"/>
        <v>0</v>
      </c>
      <c r="L122" s="151"/>
      <c r="M122" s="144"/>
      <c r="N122" s="144"/>
      <c r="O122" s="906">
        <f t="shared" si="47"/>
        <v>0</v>
      </c>
      <c r="P122" s="151"/>
      <c r="Q122" s="144"/>
      <c r="R122" s="144"/>
      <c r="S122" s="906">
        <f t="shared" si="48"/>
        <v>0</v>
      </c>
      <c r="T122" s="151"/>
      <c r="U122" s="144"/>
      <c r="V122" s="144"/>
      <c r="W122" s="906">
        <f t="shared" si="49"/>
        <v>0</v>
      </c>
    </row>
    <row r="123" spans="1:23">
      <c r="A123" s="828"/>
      <c r="B123" s="860" t="s">
        <v>494</v>
      </c>
      <c r="C123" s="872" t="s">
        <v>100</v>
      </c>
      <c r="D123" s="151"/>
      <c r="E123" s="144"/>
      <c r="F123" s="144"/>
      <c r="G123" s="906">
        <f t="shared" si="45"/>
        <v>0</v>
      </c>
      <c r="H123" s="151"/>
      <c r="I123" s="144"/>
      <c r="J123" s="144"/>
      <c r="K123" s="906">
        <f t="shared" si="46"/>
        <v>0</v>
      </c>
      <c r="L123" s="151"/>
      <c r="M123" s="144"/>
      <c r="N123" s="144"/>
      <c r="O123" s="906">
        <f t="shared" si="47"/>
        <v>0</v>
      </c>
      <c r="P123" s="151"/>
      <c r="Q123" s="144"/>
      <c r="R123" s="144"/>
      <c r="S123" s="906">
        <f t="shared" si="48"/>
        <v>0</v>
      </c>
      <c r="T123" s="151"/>
      <c r="U123" s="144"/>
      <c r="V123" s="144"/>
      <c r="W123" s="906">
        <f t="shared" si="49"/>
        <v>0</v>
      </c>
    </row>
    <row r="124" spans="1:23">
      <c r="A124" s="828"/>
      <c r="B124" s="860" t="s">
        <v>495</v>
      </c>
      <c r="C124" s="872" t="s">
        <v>100</v>
      </c>
      <c r="D124" s="151"/>
      <c r="E124" s="144"/>
      <c r="F124" s="144"/>
      <c r="G124" s="906">
        <f t="shared" si="45"/>
        <v>0</v>
      </c>
      <c r="H124" s="151"/>
      <c r="I124" s="144"/>
      <c r="J124" s="144"/>
      <c r="K124" s="906">
        <f t="shared" si="46"/>
        <v>0</v>
      </c>
      <c r="L124" s="151"/>
      <c r="M124" s="144"/>
      <c r="N124" s="144"/>
      <c r="O124" s="906">
        <f t="shared" si="47"/>
        <v>0</v>
      </c>
      <c r="P124" s="151"/>
      <c r="Q124" s="144"/>
      <c r="R124" s="144"/>
      <c r="S124" s="906">
        <f t="shared" si="48"/>
        <v>0</v>
      </c>
      <c r="T124" s="151"/>
      <c r="U124" s="144"/>
      <c r="V124" s="144"/>
      <c r="W124" s="906">
        <f t="shared" si="49"/>
        <v>0</v>
      </c>
    </row>
    <row r="125" spans="1:23">
      <c r="A125" s="828"/>
      <c r="B125" s="860" t="s">
        <v>496</v>
      </c>
      <c r="C125" s="872" t="s">
        <v>100</v>
      </c>
      <c r="D125" s="151"/>
      <c r="E125" s="144"/>
      <c r="F125" s="144"/>
      <c r="G125" s="906">
        <f t="shared" si="45"/>
        <v>0</v>
      </c>
      <c r="H125" s="151"/>
      <c r="I125" s="144"/>
      <c r="J125" s="144"/>
      <c r="K125" s="906">
        <f t="shared" si="46"/>
        <v>0</v>
      </c>
      <c r="L125" s="151"/>
      <c r="M125" s="144"/>
      <c r="N125" s="144"/>
      <c r="O125" s="906">
        <f t="shared" si="47"/>
        <v>0</v>
      </c>
      <c r="P125" s="151"/>
      <c r="Q125" s="144"/>
      <c r="R125" s="144"/>
      <c r="S125" s="906">
        <f t="shared" si="48"/>
        <v>0</v>
      </c>
      <c r="T125" s="151"/>
      <c r="U125" s="144"/>
      <c r="V125" s="144"/>
      <c r="W125" s="906">
        <f t="shared" si="49"/>
        <v>0</v>
      </c>
    </row>
    <row r="126" spans="1:23">
      <c r="A126" s="828"/>
      <c r="B126" s="860" t="s">
        <v>497</v>
      </c>
      <c r="C126" s="872" t="s">
        <v>100</v>
      </c>
      <c r="D126" s="151"/>
      <c r="E126" s="144"/>
      <c r="F126" s="144"/>
      <c r="G126" s="906">
        <f t="shared" si="45"/>
        <v>0</v>
      </c>
      <c r="H126" s="151"/>
      <c r="I126" s="144"/>
      <c r="J126" s="144"/>
      <c r="K126" s="906">
        <f t="shared" si="46"/>
        <v>0</v>
      </c>
      <c r="L126" s="151"/>
      <c r="M126" s="144"/>
      <c r="N126" s="144"/>
      <c r="O126" s="906">
        <f t="shared" si="47"/>
        <v>0</v>
      </c>
      <c r="P126" s="151"/>
      <c r="Q126" s="144"/>
      <c r="R126" s="144"/>
      <c r="S126" s="906">
        <f t="shared" si="48"/>
        <v>0</v>
      </c>
      <c r="T126" s="151"/>
      <c r="U126" s="144"/>
      <c r="V126" s="144"/>
      <c r="W126" s="906">
        <f t="shared" si="49"/>
        <v>0</v>
      </c>
    </row>
    <row r="127" spans="1:23">
      <c r="A127" s="828"/>
      <c r="B127" s="860" t="s">
        <v>498</v>
      </c>
      <c r="C127" s="872" t="s">
        <v>100</v>
      </c>
      <c r="D127" s="151"/>
      <c r="E127" s="144"/>
      <c r="F127" s="144"/>
      <c r="G127" s="906">
        <f t="shared" si="45"/>
        <v>0</v>
      </c>
      <c r="H127" s="151"/>
      <c r="I127" s="144"/>
      <c r="J127" s="144"/>
      <c r="K127" s="906">
        <f t="shared" si="46"/>
        <v>0</v>
      </c>
      <c r="L127" s="151"/>
      <c r="M127" s="144"/>
      <c r="N127" s="144"/>
      <c r="O127" s="906">
        <f t="shared" si="47"/>
        <v>0</v>
      </c>
      <c r="P127" s="151"/>
      <c r="Q127" s="144"/>
      <c r="R127" s="144"/>
      <c r="S127" s="906">
        <f t="shared" si="48"/>
        <v>0</v>
      </c>
      <c r="T127" s="151"/>
      <c r="U127" s="144"/>
      <c r="V127" s="144"/>
      <c r="W127" s="906">
        <f t="shared" si="49"/>
        <v>0</v>
      </c>
    </row>
    <row r="128" spans="1:23">
      <c r="A128" s="828"/>
      <c r="B128" s="860" t="s">
        <v>499</v>
      </c>
      <c r="C128" s="872" t="s">
        <v>100</v>
      </c>
      <c r="D128" s="151"/>
      <c r="E128" s="144"/>
      <c r="F128" s="144"/>
      <c r="G128" s="906">
        <f t="shared" si="45"/>
        <v>0</v>
      </c>
      <c r="H128" s="151"/>
      <c r="I128" s="144"/>
      <c r="J128" s="144"/>
      <c r="K128" s="906">
        <f t="shared" si="46"/>
        <v>0</v>
      </c>
      <c r="L128" s="151"/>
      <c r="M128" s="144"/>
      <c r="N128" s="144"/>
      <c r="O128" s="906">
        <f t="shared" si="47"/>
        <v>0</v>
      </c>
      <c r="P128" s="151"/>
      <c r="Q128" s="144"/>
      <c r="R128" s="144"/>
      <c r="S128" s="906">
        <f t="shared" si="48"/>
        <v>0</v>
      </c>
      <c r="T128" s="151"/>
      <c r="U128" s="144"/>
      <c r="V128" s="144"/>
      <c r="W128" s="906">
        <f t="shared" si="49"/>
        <v>0</v>
      </c>
    </row>
    <row r="129" spans="1:23">
      <c r="A129" s="828"/>
      <c r="B129" s="854" t="s">
        <v>825</v>
      </c>
      <c r="C129" s="872" t="s">
        <v>100</v>
      </c>
      <c r="D129" s="151"/>
      <c r="E129" s="144"/>
      <c r="F129" s="144"/>
      <c r="G129" s="908">
        <f>D129*(E129+F129)</f>
        <v>0</v>
      </c>
      <c r="H129" s="151"/>
      <c r="I129" s="144"/>
      <c r="J129" s="144"/>
      <c r="K129" s="908">
        <f>H129*(I129+J129)</f>
        <v>0</v>
      </c>
      <c r="L129" s="151"/>
      <c r="M129" s="144"/>
      <c r="N129" s="144"/>
      <c r="O129" s="908">
        <f>L129*(M129+N129)</f>
        <v>0</v>
      </c>
      <c r="P129" s="151"/>
      <c r="Q129" s="144"/>
      <c r="R129" s="144"/>
      <c r="S129" s="908">
        <f>P129*(Q129+R129)</f>
        <v>0</v>
      </c>
      <c r="T129" s="151"/>
      <c r="U129" s="144"/>
      <c r="V129" s="144"/>
      <c r="W129" s="908">
        <f>T129*(U129+V129)</f>
        <v>0</v>
      </c>
    </row>
    <row r="130" spans="1:23" s="828" customFormat="1" ht="13.5" thickBot="1">
      <c r="B130" s="862" t="s">
        <v>927</v>
      </c>
      <c r="C130" s="863" t="s">
        <v>738</v>
      </c>
      <c r="D130" s="901"/>
      <c r="E130" s="902"/>
      <c r="F130" s="902"/>
      <c r="G130" s="383"/>
      <c r="H130" s="901"/>
      <c r="I130" s="902"/>
      <c r="J130" s="902"/>
      <c r="K130" s="383"/>
      <c r="L130" s="901"/>
      <c r="M130" s="902"/>
      <c r="N130" s="902"/>
      <c r="O130" s="383"/>
      <c r="P130" s="901"/>
      <c r="Q130" s="902"/>
      <c r="R130" s="902"/>
      <c r="S130" s="383"/>
      <c r="T130" s="901"/>
      <c r="U130" s="902"/>
      <c r="V130" s="902"/>
      <c r="W130" s="383"/>
    </row>
    <row r="131" spans="1:23" s="828" customFormat="1" ht="13.5" thickBot="1">
      <c r="B131" s="873"/>
      <c r="C131" s="874"/>
      <c r="D131" s="928"/>
      <c r="E131" s="911"/>
      <c r="F131" s="911"/>
      <c r="G131" s="911"/>
      <c r="H131" s="928"/>
      <c r="I131" s="911"/>
      <c r="J131" s="911"/>
      <c r="K131" s="911"/>
      <c r="L131" s="928"/>
      <c r="M131" s="911"/>
      <c r="N131" s="911"/>
      <c r="O131" s="911"/>
      <c r="P131" s="928"/>
      <c r="Q131" s="911"/>
      <c r="R131" s="911"/>
      <c r="S131" s="911"/>
      <c r="T131" s="928"/>
      <c r="U131" s="911"/>
      <c r="V131" s="911"/>
      <c r="W131" s="911"/>
    </row>
    <row r="132" spans="1:23" s="828" customFormat="1">
      <c r="B132" s="869" t="s">
        <v>1057</v>
      </c>
      <c r="C132" s="875"/>
      <c r="D132" s="898"/>
      <c r="E132" s="899"/>
      <c r="F132" s="899"/>
      <c r="G132" s="900">
        <f>SUM(G133:G135)</f>
        <v>0</v>
      </c>
      <c r="H132" s="898"/>
      <c r="I132" s="899"/>
      <c r="J132" s="899"/>
      <c r="K132" s="900">
        <f>SUM(K133:K135)</f>
        <v>0</v>
      </c>
      <c r="L132" s="898"/>
      <c r="M132" s="899"/>
      <c r="N132" s="899"/>
      <c r="O132" s="900">
        <f>SUM(O133:O135)</f>
        <v>0</v>
      </c>
      <c r="P132" s="898"/>
      <c r="Q132" s="899"/>
      <c r="R132" s="899"/>
      <c r="S132" s="900">
        <f>SUM(S133:S135)</f>
        <v>0</v>
      </c>
      <c r="T132" s="898"/>
      <c r="U132" s="899"/>
      <c r="V132" s="899"/>
      <c r="W132" s="900">
        <f>SUM(W133:W135)</f>
        <v>0</v>
      </c>
    </row>
    <row r="133" spans="1:23">
      <c r="A133" s="828"/>
      <c r="B133" s="866" t="s">
        <v>1064</v>
      </c>
      <c r="C133" s="876" t="s">
        <v>513</v>
      </c>
      <c r="D133" s="151"/>
      <c r="E133" s="144"/>
      <c r="F133" s="144"/>
      <c r="G133" s="906">
        <f t="shared" ref="G133:G134" si="50">D133*(E133+F133)</f>
        <v>0</v>
      </c>
      <c r="H133" s="151"/>
      <c r="I133" s="144"/>
      <c r="J133" s="144"/>
      <c r="K133" s="906">
        <f t="shared" ref="K133:K134" si="51">H133*(I133+J133)</f>
        <v>0</v>
      </c>
      <c r="L133" s="151"/>
      <c r="M133" s="144"/>
      <c r="N133" s="144"/>
      <c r="O133" s="906">
        <f t="shared" ref="O133:O134" si="52">L133*(M133+N133)</f>
        <v>0</v>
      </c>
      <c r="P133" s="151"/>
      <c r="Q133" s="144"/>
      <c r="R133" s="144"/>
      <c r="S133" s="906">
        <f t="shared" ref="S133:S134" si="53">P133*(Q133+R133)</f>
        <v>0</v>
      </c>
      <c r="T133" s="151"/>
      <c r="U133" s="144"/>
      <c r="V133" s="144"/>
      <c r="W133" s="906">
        <f t="shared" ref="W133:W134" si="54">T133*(U133+V133)</f>
        <v>0</v>
      </c>
    </row>
    <row r="134" spans="1:23">
      <c r="A134" s="828"/>
      <c r="B134" s="866" t="s">
        <v>1065</v>
      </c>
      <c r="C134" s="877" t="s">
        <v>100</v>
      </c>
      <c r="D134" s="151"/>
      <c r="E134" s="144"/>
      <c r="F134" s="144"/>
      <c r="G134" s="906">
        <f t="shared" si="50"/>
        <v>0</v>
      </c>
      <c r="H134" s="151"/>
      <c r="I134" s="144"/>
      <c r="J134" s="144"/>
      <c r="K134" s="906">
        <f t="shared" si="51"/>
        <v>0</v>
      </c>
      <c r="L134" s="151"/>
      <c r="M134" s="144"/>
      <c r="N134" s="144"/>
      <c r="O134" s="906">
        <f t="shared" si="52"/>
        <v>0</v>
      </c>
      <c r="P134" s="151"/>
      <c r="Q134" s="144"/>
      <c r="R134" s="144"/>
      <c r="S134" s="906">
        <f t="shared" si="53"/>
        <v>0</v>
      </c>
      <c r="T134" s="151"/>
      <c r="U134" s="144"/>
      <c r="V134" s="144"/>
      <c r="W134" s="906">
        <f t="shared" si="54"/>
        <v>0</v>
      </c>
    </row>
    <row r="135" spans="1:23" s="828" customFormat="1">
      <c r="B135" s="866" t="s">
        <v>1066</v>
      </c>
      <c r="C135" s="878"/>
      <c r="D135" s="856"/>
      <c r="E135" s="857"/>
      <c r="F135" s="857"/>
      <c r="G135" s="858">
        <f>G136+G149+G162</f>
        <v>0</v>
      </c>
      <c r="H135" s="856"/>
      <c r="I135" s="857"/>
      <c r="J135" s="857"/>
      <c r="K135" s="858">
        <f>K136+K149+K162</f>
        <v>0</v>
      </c>
      <c r="L135" s="856"/>
      <c r="M135" s="857"/>
      <c r="N135" s="857"/>
      <c r="O135" s="858">
        <f>O136+O149+O162</f>
        <v>0</v>
      </c>
      <c r="P135" s="856"/>
      <c r="Q135" s="857"/>
      <c r="R135" s="857"/>
      <c r="S135" s="858">
        <f>S136+S149+S162</f>
        <v>0</v>
      </c>
      <c r="T135" s="856"/>
      <c r="U135" s="857"/>
      <c r="V135" s="857"/>
      <c r="W135" s="858">
        <f>W136+W149+W162</f>
        <v>0</v>
      </c>
    </row>
    <row r="136" spans="1:23" s="897" customFormat="1">
      <c r="B136" s="879" t="s">
        <v>1067</v>
      </c>
      <c r="C136" s="871"/>
      <c r="D136" s="896"/>
      <c r="E136" s="857"/>
      <c r="F136" s="857"/>
      <c r="G136" s="858">
        <f>SUM(G137:G148)</f>
        <v>0</v>
      </c>
      <c r="H136" s="896"/>
      <c r="I136" s="857"/>
      <c r="J136" s="857"/>
      <c r="K136" s="858">
        <f>SUM(K137:K148)</f>
        <v>0</v>
      </c>
      <c r="L136" s="896"/>
      <c r="M136" s="857"/>
      <c r="N136" s="857"/>
      <c r="O136" s="858">
        <f>SUM(O137:O148)</f>
        <v>0</v>
      </c>
      <c r="P136" s="896"/>
      <c r="Q136" s="857"/>
      <c r="R136" s="857"/>
      <c r="S136" s="858">
        <f>SUM(S137:S148)</f>
        <v>0</v>
      </c>
      <c r="T136" s="896"/>
      <c r="U136" s="857"/>
      <c r="V136" s="857"/>
      <c r="W136" s="858">
        <f>SUM(W137:W148)</f>
        <v>0</v>
      </c>
    </row>
    <row r="137" spans="1:23" s="548" customFormat="1">
      <c r="A137" s="897"/>
      <c r="B137" s="880" t="s">
        <v>826</v>
      </c>
      <c r="C137" s="881" t="s">
        <v>100</v>
      </c>
      <c r="D137" s="157"/>
      <c r="E137" s="434"/>
      <c r="F137" s="434"/>
      <c r="G137" s="909">
        <f t="shared" ref="G137:G148" si="55">D137*(E137+F137)</f>
        <v>0</v>
      </c>
      <c r="H137" s="157"/>
      <c r="I137" s="434"/>
      <c r="J137" s="434"/>
      <c r="K137" s="909">
        <f t="shared" ref="K137:K148" si="56">H137*(I137+J137)</f>
        <v>0</v>
      </c>
      <c r="L137" s="157"/>
      <c r="M137" s="434"/>
      <c r="N137" s="434"/>
      <c r="O137" s="909">
        <f t="shared" ref="O137:O148" si="57">L137*(M137+N137)</f>
        <v>0</v>
      </c>
      <c r="P137" s="157"/>
      <c r="Q137" s="434"/>
      <c r="R137" s="434"/>
      <c r="S137" s="909">
        <f t="shared" ref="S137:S148" si="58">P137*(Q137+R137)</f>
        <v>0</v>
      </c>
      <c r="T137" s="157"/>
      <c r="U137" s="434"/>
      <c r="V137" s="434"/>
      <c r="W137" s="909">
        <f t="shared" ref="W137:W148" si="59">T137*(U137+V137)</f>
        <v>0</v>
      </c>
    </row>
    <row r="138" spans="1:23" s="548" customFormat="1">
      <c r="A138" s="897"/>
      <c r="B138" s="880" t="s">
        <v>827</v>
      </c>
      <c r="C138" s="881" t="s">
        <v>100</v>
      </c>
      <c r="D138" s="157"/>
      <c r="E138" s="434"/>
      <c r="F138" s="434"/>
      <c r="G138" s="909">
        <f t="shared" si="55"/>
        <v>0</v>
      </c>
      <c r="H138" s="157"/>
      <c r="I138" s="434"/>
      <c r="J138" s="434"/>
      <c r="K138" s="909">
        <f t="shared" si="56"/>
        <v>0</v>
      </c>
      <c r="L138" s="157"/>
      <c r="M138" s="434"/>
      <c r="N138" s="434"/>
      <c r="O138" s="909">
        <f t="shared" si="57"/>
        <v>0</v>
      </c>
      <c r="P138" s="157"/>
      <c r="Q138" s="434"/>
      <c r="R138" s="434"/>
      <c r="S138" s="909">
        <f t="shared" si="58"/>
        <v>0</v>
      </c>
      <c r="T138" s="157"/>
      <c r="U138" s="434"/>
      <c r="V138" s="434"/>
      <c r="W138" s="909">
        <f t="shared" si="59"/>
        <v>0</v>
      </c>
    </row>
    <row r="139" spans="1:23" s="548" customFormat="1">
      <c r="A139" s="897"/>
      <c r="B139" s="880" t="s">
        <v>828</v>
      </c>
      <c r="C139" s="881" t="s">
        <v>100</v>
      </c>
      <c r="D139" s="157"/>
      <c r="E139" s="434"/>
      <c r="F139" s="434"/>
      <c r="G139" s="909">
        <f t="shared" si="55"/>
        <v>0</v>
      </c>
      <c r="H139" s="157"/>
      <c r="I139" s="434"/>
      <c r="J139" s="434"/>
      <c r="K139" s="909">
        <f t="shared" si="56"/>
        <v>0</v>
      </c>
      <c r="L139" s="157"/>
      <c r="M139" s="434"/>
      <c r="N139" s="434"/>
      <c r="O139" s="909">
        <f t="shared" si="57"/>
        <v>0</v>
      </c>
      <c r="P139" s="157"/>
      <c r="Q139" s="434"/>
      <c r="R139" s="434"/>
      <c r="S139" s="909">
        <f t="shared" si="58"/>
        <v>0</v>
      </c>
      <c r="T139" s="157"/>
      <c r="U139" s="434"/>
      <c r="V139" s="434"/>
      <c r="W139" s="909">
        <f t="shared" si="59"/>
        <v>0</v>
      </c>
    </row>
    <row r="140" spans="1:23" s="548" customFormat="1">
      <c r="A140" s="897"/>
      <c r="B140" s="880" t="s">
        <v>829</v>
      </c>
      <c r="C140" s="881" t="s">
        <v>100</v>
      </c>
      <c r="D140" s="157"/>
      <c r="E140" s="434"/>
      <c r="F140" s="434"/>
      <c r="G140" s="909">
        <f t="shared" si="55"/>
        <v>0</v>
      </c>
      <c r="H140" s="157"/>
      <c r="I140" s="434"/>
      <c r="J140" s="434"/>
      <c r="K140" s="909">
        <f t="shared" si="56"/>
        <v>0</v>
      </c>
      <c r="L140" s="157"/>
      <c r="M140" s="434"/>
      <c r="N140" s="434"/>
      <c r="O140" s="909">
        <f t="shared" si="57"/>
        <v>0</v>
      </c>
      <c r="P140" s="157"/>
      <c r="Q140" s="434"/>
      <c r="R140" s="434"/>
      <c r="S140" s="909">
        <f t="shared" si="58"/>
        <v>0</v>
      </c>
      <c r="T140" s="157"/>
      <c r="U140" s="434"/>
      <c r="V140" s="434"/>
      <c r="W140" s="909">
        <f t="shared" si="59"/>
        <v>0</v>
      </c>
    </row>
    <row r="141" spans="1:23" s="548" customFormat="1">
      <c r="A141" s="897"/>
      <c r="B141" s="880" t="s">
        <v>830</v>
      </c>
      <c r="C141" s="881" t="s">
        <v>100</v>
      </c>
      <c r="D141" s="157"/>
      <c r="E141" s="434"/>
      <c r="F141" s="434"/>
      <c r="G141" s="909">
        <f t="shared" si="55"/>
        <v>0</v>
      </c>
      <c r="H141" s="157"/>
      <c r="I141" s="434"/>
      <c r="J141" s="434"/>
      <c r="K141" s="909">
        <f t="shared" si="56"/>
        <v>0</v>
      </c>
      <c r="L141" s="157"/>
      <c r="M141" s="434"/>
      <c r="N141" s="434"/>
      <c r="O141" s="909">
        <f t="shared" si="57"/>
        <v>0</v>
      </c>
      <c r="P141" s="157"/>
      <c r="Q141" s="434"/>
      <c r="R141" s="434"/>
      <c r="S141" s="909">
        <f t="shared" si="58"/>
        <v>0</v>
      </c>
      <c r="T141" s="157"/>
      <c r="U141" s="434"/>
      <c r="V141" s="434"/>
      <c r="W141" s="909">
        <f t="shared" si="59"/>
        <v>0</v>
      </c>
    </row>
    <row r="142" spans="1:23" s="548" customFormat="1">
      <c r="A142" s="897"/>
      <c r="B142" s="880" t="s">
        <v>831</v>
      </c>
      <c r="C142" s="881" t="s">
        <v>100</v>
      </c>
      <c r="D142" s="157"/>
      <c r="E142" s="434"/>
      <c r="F142" s="434"/>
      <c r="G142" s="909">
        <f t="shared" si="55"/>
        <v>0</v>
      </c>
      <c r="H142" s="157"/>
      <c r="I142" s="434"/>
      <c r="J142" s="434"/>
      <c r="K142" s="909">
        <f t="shared" si="56"/>
        <v>0</v>
      </c>
      <c r="L142" s="157"/>
      <c r="M142" s="434"/>
      <c r="N142" s="434"/>
      <c r="O142" s="909">
        <f t="shared" si="57"/>
        <v>0</v>
      </c>
      <c r="P142" s="157"/>
      <c r="Q142" s="434"/>
      <c r="R142" s="434"/>
      <c r="S142" s="909">
        <f t="shared" si="58"/>
        <v>0</v>
      </c>
      <c r="T142" s="157"/>
      <c r="U142" s="434"/>
      <c r="V142" s="434"/>
      <c r="W142" s="909">
        <f t="shared" si="59"/>
        <v>0</v>
      </c>
    </row>
    <row r="143" spans="1:23" s="548" customFormat="1">
      <c r="A143" s="897"/>
      <c r="B143" s="880" t="s">
        <v>832</v>
      </c>
      <c r="C143" s="881" t="s">
        <v>100</v>
      </c>
      <c r="D143" s="157"/>
      <c r="E143" s="434"/>
      <c r="F143" s="434"/>
      <c r="G143" s="909">
        <f t="shared" si="55"/>
        <v>0</v>
      </c>
      <c r="H143" s="157"/>
      <c r="I143" s="434"/>
      <c r="J143" s="434"/>
      <c r="K143" s="909">
        <f t="shared" si="56"/>
        <v>0</v>
      </c>
      <c r="L143" s="157"/>
      <c r="M143" s="434"/>
      <c r="N143" s="434"/>
      <c r="O143" s="909">
        <f t="shared" si="57"/>
        <v>0</v>
      </c>
      <c r="P143" s="157"/>
      <c r="Q143" s="434"/>
      <c r="R143" s="434"/>
      <c r="S143" s="909">
        <f t="shared" si="58"/>
        <v>0</v>
      </c>
      <c r="T143" s="157"/>
      <c r="U143" s="434"/>
      <c r="V143" s="434"/>
      <c r="W143" s="909">
        <f t="shared" si="59"/>
        <v>0</v>
      </c>
    </row>
    <row r="144" spans="1:23" s="548" customFormat="1">
      <c r="A144" s="897"/>
      <c r="B144" s="880" t="s">
        <v>833</v>
      </c>
      <c r="C144" s="881" t="s">
        <v>100</v>
      </c>
      <c r="D144" s="157"/>
      <c r="E144" s="434"/>
      <c r="F144" s="434"/>
      <c r="G144" s="909">
        <f t="shared" si="55"/>
        <v>0</v>
      </c>
      <c r="H144" s="157"/>
      <c r="I144" s="434"/>
      <c r="J144" s="434"/>
      <c r="K144" s="909">
        <f t="shared" si="56"/>
        <v>0</v>
      </c>
      <c r="L144" s="157"/>
      <c r="M144" s="434"/>
      <c r="N144" s="434"/>
      <c r="O144" s="909">
        <f t="shared" si="57"/>
        <v>0</v>
      </c>
      <c r="P144" s="157"/>
      <c r="Q144" s="434"/>
      <c r="R144" s="434"/>
      <c r="S144" s="909">
        <f t="shared" si="58"/>
        <v>0</v>
      </c>
      <c r="T144" s="157"/>
      <c r="U144" s="434"/>
      <c r="V144" s="434"/>
      <c r="W144" s="909">
        <f t="shared" si="59"/>
        <v>0</v>
      </c>
    </row>
    <row r="145" spans="1:23" s="548" customFormat="1">
      <c r="A145" s="897"/>
      <c r="B145" s="880" t="s">
        <v>834</v>
      </c>
      <c r="C145" s="881" t="s">
        <v>100</v>
      </c>
      <c r="D145" s="157"/>
      <c r="E145" s="434"/>
      <c r="F145" s="434"/>
      <c r="G145" s="909">
        <f t="shared" si="55"/>
        <v>0</v>
      </c>
      <c r="H145" s="157"/>
      <c r="I145" s="434"/>
      <c r="J145" s="434"/>
      <c r="K145" s="909">
        <f t="shared" si="56"/>
        <v>0</v>
      </c>
      <c r="L145" s="157"/>
      <c r="M145" s="434"/>
      <c r="N145" s="434"/>
      <c r="O145" s="909">
        <f t="shared" si="57"/>
        <v>0</v>
      </c>
      <c r="P145" s="157"/>
      <c r="Q145" s="434"/>
      <c r="R145" s="434"/>
      <c r="S145" s="909">
        <f t="shared" si="58"/>
        <v>0</v>
      </c>
      <c r="T145" s="157"/>
      <c r="U145" s="434"/>
      <c r="V145" s="434"/>
      <c r="W145" s="909">
        <f t="shared" si="59"/>
        <v>0</v>
      </c>
    </row>
    <row r="146" spans="1:23" s="548" customFormat="1">
      <c r="A146" s="897"/>
      <c r="B146" s="880" t="s">
        <v>835</v>
      </c>
      <c r="C146" s="881" t="s">
        <v>100</v>
      </c>
      <c r="D146" s="157"/>
      <c r="E146" s="434"/>
      <c r="F146" s="434"/>
      <c r="G146" s="909">
        <f t="shared" si="55"/>
        <v>0</v>
      </c>
      <c r="H146" s="157"/>
      <c r="I146" s="434"/>
      <c r="J146" s="434"/>
      <c r="K146" s="909">
        <f t="shared" si="56"/>
        <v>0</v>
      </c>
      <c r="L146" s="157"/>
      <c r="M146" s="434"/>
      <c r="N146" s="434"/>
      <c r="O146" s="909">
        <f t="shared" si="57"/>
        <v>0</v>
      </c>
      <c r="P146" s="157"/>
      <c r="Q146" s="434"/>
      <c r="R146" s="434"/>
      <c r="S146" s="909">
        <f t="shared" si="58"/>
        <v>0</v>
      </c>
      <c r="T146" s="157"/>
      <c r="U146" s="434"/>
      <c r="V146" s="434"/>
      <c r="W146" s="909">
        <f t="shared" si="59"/>
        <v>0</v>
      </c>
    </row>
    <row r="147" spans="1:23" s="548" customFormat="1">
      <c r="A147" s="897"/>
      <c r="B147" s="880" t="s">
        <v>836</v>
      </c>
      <c r="C147" s="881" t="s">
        <v>100</v>
      </c>
      <c r="D147" s="157"/>
      <c r="E147" s="434"/>
      <c r="F147" s="434"/>
      <c r="G147" s="909">
        <f t="shared" si="55"/>
        <v>0</v>
      </c>
      <c r="H147" s="157"/>
      <c r="I147" s="434"/>
      <c r="J147" s="434"/>
      <c r="K147" s="909">
        <f t="shared" si="56"/>
        <v>0</v>
      </c>
      <c r="L147" s="157"/>
      <c r="M147" s="434"/>
      <c r="N147" s="434"/>
      <c r="O147" s="909">
        <f t="shared" si="57"/>
        <v>0</v>
      </c>
      <c r="P147" s="157"/>
      <c r="Q147" s="434"/>
      <c r="R147" s="434"/>
      <c r="S147" s="909">
        <f t="shared" si="58"/>
        <v>0</v>
      </c>
      <c r="T147" s="157"/>
      <c r="U147" s="434"/>
      <c r="V147" s="434"/>
      <c r="W147" s="909">
        <f t="shared" si="59"/>
        <v>0</v>
      </c>
    </row>
    <row r="148" spans="1:23" s="548" customFormat="1">
      <c r="A148" s="897"/>
      <c r="B148" s="880" t="s">
        <v>837</v>
      </c>
      <c r="C148" s="881" t="s">
        <v>100</v>
      </c>
      <c r="D148" s="157"/>
      <c r="E148" s="434"/>
      <c r="F148" s="434"/>
      <c r="G148" s="909">
        <f t="shared" si="55"/>
        <v>0</v>
      </c>
      <c r="H148" s="157"/>
      <c r="I148" s="434"/>
      <c r="J148" s="434"/>
      <c r="K148" s="909">
        <f t="shared" si="56"/>
        <v>0</v>
      </c>
      <c r="L148" s="157"/>
      <c r="M148" s="434"/>
      <c r="N148" s="434"/>
      <c r="O148" s="909">
        <f t="shared" si="57"/>
        <v>0</v>
      </c>
      <c r="P148" s="157"/>
      <c r="Q148" s="434"/>
      <c r="R148" s="434"/>
      <c r="S148" s="909">
        <f t="shared" si="58"/>
        <v>0</v>
      </c>
      <c r="T148" s="157"/>
      <c r="U148" s="434"/>
      <c r="V148" s="434"/>
      <c r="W148" s="909">
        <f t="shared" si="59"/>
        <v>0</v>
      </c>
    </row>
    <row r="149" spans="1:23" s="897" customFormat="1" ht="25.5">
      <c r="B149" s="882" t="s">
        <v>1068</v>
      </c>
      <c r="C149" s="871"/>
      <c r="D149" s="896"/>
      <c r="E149" s="857"/>
      <c r="F149" s="857"/>
      <c r="G149" s="858">
        <f>SUM(G150:G161)</f>
        <v>0</v>
      </c>
      <c r="H149" s="896"/>
      <c r="I149" s="857"/>
      <c r="J149" s="857"/>
      <c r="K149" s="858">
        <f>SUM(K150:K161)</f>
        <v>0</v>
      </c>
      <c r="L149" s="896"/>
      <c r="M149" s="857"/>
      <c r="N149" s="857"/>
      <c r="O149" s="858">
        <f>SUM(O150:O161)</f>
        <v>0</v>
      </c>
      <c r="P149" s="896"/>
      <c r="Q149" s="857"/>
      <c r="R149" s="857"/>
      <c r="S149" s="858">
        <f>SUM(S150:S161)</f>
        <v>0</v>
      </c>
      <c r="T149" s="896"/>
      <c r="U149" s="857"/>
      <c r="V149" s="857"/>
      <c r="W149" s="858">
        <f>SUM(W150:W161)</f>
        <v>0</v>
      </c>
    </row>
    <row r="150" spans="1:23" s="548" customFormat="1">
      <c r="A150" s="897"/>
      <c r="B150" s="880" t="s">
        <v>838</v>
      </c>
      <c r="C150" s="881" t="s">
        <v>100</v>
      </c>
      <c r="D150" s="157"/>
      <c r="E150" s="434"/>
      <c r="F150" s="434"/>
      <c r="G150" s="909">
        <f t="shared" ref="G150:G161" si="60">D150*(E150+F150)</f>
        <v>0</v>
      </c>
      <c r="H150" s="157"/>
      <c r="I150" s="434"/>
      <c r="J150" s="434"/>
      <c r="K150" s="909">
        <f t="shared" ref="K150:K161" si="61">H150*(I150+J150)</f>
        <v>0</v>
      </c>
      <c r="L150" s="157"/>
      <c r="M150" s="434"/>
      <c r="N150" s="434"/>
      <c r="O150" s="909">
        <f t="shared" ref="O150:O161" si="62">L150*(M150+N150)</f>
        <v>0</v>
      </c>
      <c r="P150" s="157"/>
      <c r="Q150" s="434"/>
      <c r="R150" s="434"/>
      <c r="S150" s="909">
        <f t="shared" ref="S150:S161" si="63">P150*(Q150+R150)</f>
        <v>0</v>
      </c>
      <c r="T150" s="157"/>
      <c r="U150" s="434"/>
      <c r="V150" s="434"/>
      <c r="W150" s="909">
        <f t="shared" ref="W150:W161" si="64">T150*(U150+V150)</f>
        <v>0</v>
      </c>
    </row>
    <row r="151" spans="1:23" s="548" customFormat="1">
      <c r="A151" s="897"/>
      <c r="B151" s="880" t="s">
        <v>839</v>
      </c>
      <c r="C151" s="881" t="s">
        <v>100</v>
      </c>
      <c r="D151" s="157"/>
      <c r="E151" s="434"/>
      <c r="F151" s="434"/>
      <c r="G151" s="909">
        <f t="shared" si="60"/>
        <v>0</v>
      </c>
      <c r="H151" s="157"/>
      <c r="I151" s="434"/>
      <c r="J151" s="434"/>
      <c r="K151" s="909">
        <f t="shared" si="61"/>
        <v>0</v>
      </c>
      <c r="L151" s="157"/>
      <c r="M151" s="434"/>
      <c r="N151" s="434"/>
      <c r="O151" s="909">
        <f t="shared" si="62"/>
        <v>0</v>
      </c>
      <c r="P151" s="157"/>
      <c r="Q151" s="434"/>
      <c r="R151" s="434"/>
      <c r="S151" s="909">
        <f t="shared" si="63"/>
        <v>0</v>
      </c>
      <c r="T151" s="157"/>
      <c r="U151" s="434"/>
      <c r="V151" s="434"/>
      <c r="W151" s="909">
        <f t="shared" si="64"/>
        <v>0</v>
      </c>
    </row>
    <row r="152" spans="1:23" s="548" customFormat="1">
      <c r="A152" s="897"/>
      <c r="B152" s="880" t="s">
        <v>840</v>
      </c>
      <c r="C152" s="881" t="s">
        <v>100</v>
      </c>
      <c r="D152" s="157"/>
      <c r="E152" s="434"/>
      <c r="F152" s="434"/>
      <c r="G152" s="909">
        <f t="shared" si="60"/>
        <v>0</v>
      </c>
      <c r="H152" s="157"/>
      <c r="I152" s="434"/>
      <c r="J152" s="434"/>
      <c r="K152" s="909">
        <f t="shared" si="61"/>
        <v>0</v>
      </c>
      <c r="L152" s="157"/>
      <c r="M152" s="434"/>
      <c r="N152" s="434"/>
      <c r="O152" s="909">
        <f t="shared" si="62"/>
        <v>0</v>
      </c>
      <c r="P152" s="157"/>
      <c r="Q152" s="434"/>
      <c r="R152" s="434"/>
      <c r="S152" s="909">
        <f t="shared" si="63"/>
        <v>0</v>
      </c>
      <c r="T152" s="157"/>
      <c r="U152" s="434"/>
      <c r="V152" s="434"/>
      <c r="W152" s="909">
        <f t="shared" si="64"/>
        <v>0</v>
      </c>
    </row>
    <row r="153" spans="1:23" s="548" customFormat="1">
      <c r="A153" s="897"/>
      <c r="B153" s="880" t="s">
        <v>841</v>
      </c>
      <c r="C153" s="881" t="s">
        <v>100</v>
      </c>
      <c r="D153" s="157"/>
      <c r="E153" s="434"/>
      <c r="F153" s="434"/>
      <c r="G153" s="909">
        <f t="shared" si="60"/>
        <v>0</v>
      </c>
      <c r="H153" s="157"/>
      <c r="I153" s="434"/>
      <c r="J153" s="434"/>
      <c r="K153" s="909">
        <f t="shared" si="61"/>
        <v>0</v>
      </c>
      <c r="L153" s="157"/>
      <c r="M153" s="434"/>
      <c r="N153" s="434"/>
      <c r="O153" s="909">
        <f t="shared" si="62"/>
        <v>0</v>
      </c>
      <c r="P153" s="157"/>
      <c r="Q153" s="434"/>
      <c r="R153" s="434"/>
      <c r="S153" s="909">
        <f t="shared" si="63"/>
        <v>0</v>
      </c>
      <c r="T153" s="157"/>
      <c r="U153" s="434"/>
      <c r="V153" s="434"/>
      <c r="W153" s="909">
        <f t="shared" si="64"/>
        <v>0</v>
      </c>
    </row>
    <row r="154" spans="1:23" s="548" customFormat="1">
      <c r="A154" s="897"/>
      <c r="B154" s="880" t="s">
        <v>842</v>
      </c>
      <c r="C154" s="881" t="s">
        <v>100</v>
      </c>
      <c r="D154" s="157"/>
      <c r="E154" s="434"/>
      <c r="F154" s="434"/>
      <c r="G154" s="909">
        <f t="shared" si="60"/>
        <v>0</v>
      </c>
      <c r="H154" s="157"/>
      <c r="I154" s="434"/>
      <c r="J154" s="434"/>
      <c r="K154" s="909">
        <f t="shared" si="61"/>
        <v>0</v>
      </c>
      <c r="L154" s="157"/>
      <c r="M154" s="434"/>
      <c r="N154" s="434"/>
      <c r="O154" s="909">
        <f t="shared" si="62"/>
        <v>0</v>
      </c>
      <c r="P154" s="157"/>
      <c r="Q154" s="434"/>
      <c r="R154" s="434"/>
      <c r="S154" s="909">
        <f t="shared" si="63"/>
        <v>0</v>
      </c>
      <c r="T154" s="157"/>
      <c r="U154" s="434"/>
      <c r="V154" s="434"/>
      <c r="W154" s="909">
        <f t="shared" si="64"/>
        <v>0</v>
      </c>
    </row>
    <row r="155" spans="1:23" s="548" customFormat="1">
      <c r="A155" s="897"/>
      <c r="B155" s="880" t="s">
        <v>843</v>
      </c>
      <c r="C155" s="881" t="s">
        <v>100</v>
      </c>
      <c r="D155" s="157"/>
      <c r="E155" s="434"/>
      <c r="F155" s="434"/>
      <c r="G155" s="909">
        <f t="shared" si="60"/>
        <v>0</v>
      </c>
      <c r="H155" s="157"/>
      <c r="I155" s="434"/>
      <c r="J155" s="434"/>
      <c r="K155" s="909">
        <f t="shared" si="61"/>
        <v>0</v>
      </c>
      <c r="L155" s="157"/>
      <c r="M155" s="434"/>
      <c r="N155" s="434"/>
      <c r="O155" s="909">
        <f t="shared" si="62"/>
        <v>0</v>
      </c>
      <c r="P155" s="157"/>
      <c r="Q155" s="434"/>
      <c r="R155" s="434"/>
      <c r="S155" s="909">
        <f t="shared" si="63"/>
        <v>0</v>
      </c>
      <c r="T155" s="157"/>
      <c r="U155" s="434"/>
      <c r="V155" s="434"/>
      <c r="W155" s="909">
        <f t="shared" si="64"/>
        <v>0</v>
      </c>
    </row>
    <row r="156" spans="1:23" s="548" customFormat="1">
      <c r="A156" s="897"/>
      <c r="B156" s="880" t="s">
        <v>844</v>
      </c>
      <c r="C156" s="881" t="s">
        <v>100</v>
      </c>
      <c r="D156" s="157"/>
      <c r="E156" s="434"/>
      <c r="F156" s="434"/>
      <c r="G156" s="909">
        <f t="shared" si="60"/>
        <v>0</v>
      </c>
      <c r="H156" s="157"/>
      <c r="I156" s="434"/>
      <c r="J156" s="434"/>
      <c r="K156" s="909">
        <f t="shared" si="61"/>
        <v>0</v>
      </c>
      <c r="L156" s="157"/>
      <c r="M156" s="434"/>
      <c r="N156" s="434"/>
      <c r="O156" s="909">
        <f t="shared" si="62"/>
        <v>0</v>
      </c>
      <c r="P156" s="157"/>
      <c r="Q156" s="434"/>
      <c r="R156" s="434"/>
      <c r="S156" s="909">
        <f t="shared" si="63"/>
        <v>0</v>
      </c>
      <c r="T156" s="157"/>
      <c r="U156" s="434"/>
      <c r="V156" s="434"/>
      <c r="W156" s="909">
        <f t="shared" si="64"/>
        <v>0</v>
      </c>
    </row>
    <row r="157" spans="1:23" s="548" customFormat="1">
      <c r="A157" s="897"/>
      <c r="B157" s="880" t="s">
        <v>845</v>
      </c>
      <c r="C157" s="881" t="s">
        <v>100</v>
      </c>
      <c r="D157" s="157"/>
      <c r="E157" s="434"/>
      <c r="F157" s="434"/>
      <c r="G157" s="909">
        <f t="shared" si="60"/>
        <v>0</v>
      </c>
      <c r="H157" s="157"/>
      <c r="I157" s="434"/>
      <c r="J157" s="434"/>
      <c r="K157" s="909">
        <f t="shared" si="61"/>
        <v>0</v>
      </c>
      <c r="L157" s="157"/>
      <c r="M157" s="434"/>
      <c r="N157" s="434"/>
      <c r="O157" s="909">
        <f t="shared" si="62"/>
        <v>0</v>
      </c>
      <c r="P157" s="157"/>
      <c r="Q157" s="434"/>
      <c r="R157" s="434"/>
      <c r="S157" s="909">
        <f t="shared" si="63"/>
        <v>0</v>
      </c>
      <c r="T157" s="157"/>
      <c r="U157" s="434"/>
      <c r="V157" s="434"/>
      <c r="W157" s="909">
        <f t="shared" si="64"/>
        <v>0</v>
      </c>
    </row>
    <row r="158" spans="1:23" s="548" customFormat="1">
      <c r="A158" s="897"/>
      <c r="B158" s="880" t="s">
        <v>846</v>
      </c>
      <c r="C158" s="881" t="s">
        <v>100</v>
      </c>
      <c r="D158" s="157"/>
      <c r="E158" s="434"/>
      <c r="F158" s="434"/>
      <c r="G158" s="909">
        <f t="shared" si="60"/>
        <v>0</v>
      </c>
      <c r="H158" s="157"/>
      <c r="I158" s="434"/>
      <c r="J158" s="434"/>
      <c r="K158" s="909">
        <f t="shared" si="61"/>
        <v>0</v>
      </c>
      <c r="L158" s="157"/>
      <c r="M158" s="434"/>
      <c r="N158" s="434"/>
      <c r="O158" s="909">
        <f t="shared" si="62"/>
        <v>0</v>
      </c>
      <c r="P158" s="157"/>
      <c r="Q158" s="434"/>
      <c r="R158" s="434"/>
      <c r="S158" s="909">
        <f t="shared" si="63"/>
        <v>0</v>
      </c>
      <c r="T158" s="157"/>
      <c r="U158" s="434"/>
      <c r="V158" s="434"/>
      <c r="W158" s="909">
        <f t="shared" si="64"/>
        <v>0</v>
      </c>
    </row>
    <row r="159" spans="1:23" s="548" customFormat="1">
      <c r="A159" s="897"/>
      <c r="B159" s="880" t="s">
        <v>847</v>
      </c>
      <c r="C159" s="881" t="s">
        <v>100</v>
      </c>
      <c r="D159" s="157"/>
      <c r="E159" s="434"/>
      <c r="F159" s="434"/>
      <c r="G159" s="909">
        <f t="shared" si="60"/>
        <v>0</v>
      </c>
      <c r="H159" s="157"/>
      <c r="I159" s="434"/>
      <c r="J159" s="434"/>
      <c r="K159" s="909">
        <f t="shared" si="61"/>
        <v>0</v>
      </c>
      <c r="L159" s="157"/>
      <c r="M159" s="434"/>
      <c r="N159" s="434"/>
      <c r="O159" s="909">
        <f t="shared" si="62"/>
        <v>0</v>
      </c>
      <c r="P159" s="157"/>
      <c r="Q159" s="434"/>
      <c r="R159" s="434"/>
      <c r="S159" s="909">
        <f t="shared" si="63"/>
        <v>0</v>
      </c>
      <c r="T159" s="157"/>
      <c r="U159" s="434"/>
      <c r="V159" s="434"/>
      <c r="W159" s="909">
        <f t="shared" si="64"/>
        <v>0</v>
      </c>
    </row>
    <row r="160" spans="1:23" s="548" customFormat="1">
      <c r="A160" s="897"/>
      <c r="B160" s="880" t="s">
        <v>848</v>
      </c>
      <c r="C160" s="881" t="s">
        <v>100</v>
      </c>
      <c r="D160" s="157"/>
      <c r="E160" s="434"/>
      <c r="F160" s="434"/>
      <c r="G160" s="909">
        <f t="shared" si="60"/>
        <v>0</v>
      </c>
      <c r="H160" s="157"/>
      <c r="I160" s="434"/>
      <c r="J160" s="434"/>
      <c r="K160" s="909">
        <f t="shared" si="61"/>
        <v>0</v>
      </c>
      <c r="L160" s="157"/>
      <c r="M160" s="434"/>
      <c r="N160" s="434"/>
      <c r="O160" s="909">
        <f t="shared" si="62"/>
        <v>0</v>
      </c>
      <c r="P160" s="157"/>
      <c r="Q160" s="434"/>
      <c r="R160" s="434"/>
      <c r="S160" s="909">
        <f t="shared" si="63"/>
        <v>0</v>
      </c>
      <c r="T160" s="157"/>
      <c r="U160" s="434"/>
      <c r="V160" s="434"/>
      <c r="W160" s="909">
        <f t="shared" si="64"/>
        <v>0</v>
      </c>
    </row>
    <row r="161" spans="1:23" s="548" customFormat="1">
      <c r="A161" s="897"/>
      <c r="B161" s="880" t="s">
        <v>849</v>
      </c>
      <c r="C161" s="881" t="s">
        <v>100</v>
      </c>
      <c r="D161" s="157"/>
      <c r="E161" s="434"/>
      <c r="F161" s="434"/>
      <c r="G161" s="909">
        <f t="shared" si="60"/>
        <v>0</v>
      </c>
      <c r="H161" s="157"/>
      <c r="I161" s="434"/>
      <c r="J161" s="434"/>
      <c r="K161" s="909">
        <f t="shared" si="61"/>
        <v>0</v>
      </c>
      <c r="L161" s="157"/>
      <c r="M161" s="434"/>
      <c r="N161" s="434"/>
      <c r="O161" s="909">
        <f t="shared" si="62"/>
        <v>0</v>
      </c>
      <c r="P161" s="157"/>
      <c r="Q161" s="434"/>
      <c r="R161" s="434"/>
      <c r="S161" s="909">
        <f t="shared" si="63"/>
        <v>0</v>
      </c>
      <c r="T161" s="157"/>
      <c r="U161" s="434"/>
      <c r="V161" s="434"/>
      <c r="W161" s="909">
        <f t="shared" si="64"/>
        <v>0</v>
      </c>
    </row>
    <row r="162" spans="1:23" s="548" customFormat="1" ht="13.5" thickBot="1">
      <c r="A162" s="897"/>
      <c r="B162" s="883" t="s">
        <v>1069</v>
      </c>
      <c r="C162" s="884" t="s">
        <v>100</v>
      </c>
      <c r="D162" s="442"/>
      <c r="E162" s="549"/>
      <c r="F162" s="549"/>
      <c r="G162" s="910">
        <f>D162*(E162+F162)</f>
        <v>0</v>
      </c>
      <c r="H162" s="442"/>
      <c r="I162" s="549"/>
      <c r="J162" s="549"/>
      <c r="K162" s="910">
        <f>H162*(I162+J162)</f>
        <v>0</v>
      </c>
      <c r="L162" s="442"/>
      <c r="M162" s="549"/>
      <c r="N162" s="549"/>
      <c r="O162" s="910">
        <f>L162*(M162+N162)</f>
        <v>0</v>
      </c>
      <c r="P162" s="442"/>
      <c r="Q162" s="549"/>
      <c r="R162" s="549"/>
      <c r="S162" s="910">
        <f>P162*(Q162+R162)</f>
        <v>0</v>
      </c>
      <c r="T162" s="442"/>
      <c r="U162" s="549"/>
      <c r="V162" s="549"/>
      <c r="W162" s="910">
        <f>T162*(U162+V162)</f>
        <v>0</v>
      </c>
    </row>
    <row r="163" spans="1:23" ht="13.5" thickBot="1">
      <c r="A163" s="828"/>
      <c r="B163" s="828"/>
    </row>
    <row r="164" spans="1:23" ht="13.5" thickBot="1">
      <c r="A164" s="828"/>
      <c r="B164" s="828"/>
      <c r="C164" s="892">
        <v>41274</v>
      </c>
      <c r="D164" s="892">
        <v>41639</v>
      </c>
      <c r="E164" s="892">
        <v>42004</v>
      </c>
      <c r="F164" s="892">
        <v>42369</v>
      </c>
      <c r="G164" s="892">
        <v>42735</v>
      </c>
    </row>
    <row r="165" spans="1:23" ht="13.5" thickBot="1">
      <c r="A165" s="828"/>
      <c r="B165" s="914" t="s">
        <v>867</v>
      </c>
      <c r="C165" s="893">
        <f>SUM(C166:C168,C176:C179,C184,C185)</f>
        <v>0</v>
      </c>
      <c r="D165" s="893">
        <f>SUM(D166:D168,D176:D179,D184,D185)</f>
        <v>0</v>
      </c>
      <c r="E165" s="893">
        <f t="shared" ref="E165:F165" si="65">SUM(E166:E168,E176:E179,E184,E185)</f>
        <v>0</v>
      </c>
      <c r="F165" s="893">
        <f t="shared" si="65"/>
        <v>0</v>
      </c>
      <c r="G165" s="893">
        <f>SUM(G166:G168,G176:G179,G184,G185)</f>
        <v>0</v>
      </c>
    </row>
    <row r="166" spans="1:23">
      <c r="A166" s="828"/>
      <c r="B166" s="915" t="s">
        <v>868</v>
      </c>
      <c r="C166" s="566"/>
      <c r="D166" s="566"/>
      <c r="E166" s="566"/>
      <c r="F166" s="566"/>
      <c r="G166" s="567"/>
    </row>
    <row r="167" spans="1:23">
      <c r="A167" s="828"/>
      <c r="B167" s="916" t="s">
        <v>869</v>
      </c>
      <c r="C167" s="564"/>
      <c r="D167" s="564"/>
      <c r="E167" s="564"/>
      <c r="F167" s="564"/>
      <c r="G167" s="568"/>
    </row>
    <row r="168" spans="1:23">
      <c r="A168" s="828"/>
      <c r="B168" s="917" t="s">
        <v>870</v>
      </c>
      <c r="C168" s="921">
        <f>C169+C170+C175</f>
        <v>0</v>
      </c>
      <c r="D168" s="921">
        <f t="shared" ref="D168:F168" si="66">D169+D170+D175</f>
        <v>0</v>
      </c>
      <c r="E168" s="921">
        <f t="shared" si="66"/>
        <v>0</v>
      </c>
      <c r="F168" s="921">
        <f t="shared" si="66"/>
        <v>0</v>
      </c>
      <c r="G168" s="922">
        <f t="shared" ref="G168" si="67">G169+G170+G175</f>
        <v>0</v>
      </c>
    </row>
    <row r="169" spans="1:23">
      <c r="A169" s="828"/>
      <c r="B169" s="918" t="s">
        <v>871</v>
      </c>
      <c r="C169" s="565"/>
      <c r="D169" s="565"/>
      <c r="E169" s="565"/>
      <c r="F169" s="565"/>
      <c r="G169" s="569"/>
    </row>
    <row r="170" spans="1:23">
      <c r="A170" s="828"/>
      <c r="B170" s="918" t="s">
        <v>872</v>
      </c>
      <c r="C170" s="923">
        <f>SUM(C171:C174)</f>
        <v>0</v>
      </c>
      <c r="D170" s="923">
        <f t="shared" ref="D170:F170" si="68">SUM(D171:D174)</f>
        <v>0</v>
      </c>
      <c r="E170" s="923">
        <f t="shared" si="68"/>
        <v>0</v>
      </c>
      <c r="F170" s="923">
        <f t="shared" si="68"/>
        <v>0</v>
      </c>
      <c r="G170" s="924">
        <f t="shared" ref="G170" si="69">SUM(G171:G174)</f>
        <v>0</v>
      </c>
    </row>
    <row r="171" spans="1:23">
      <c r="A171" s="828"/>
      <c r="B171" s="919" t="s">
        <v>873</v>
      </c>
      <c r="C171" s="565"/>
      <c r="D171" s="565"/>
      <c r="E171" s="565"/>
      <c r="F171" s="565"/>
      <c r="G171" s="569"/>
    </row>
    <row r="172" spans="1:23">
      <c r="A172" s="828"/>
      <c r="B172" s="919" t="s">
        <v>874</v>
      </c>
      <c r="C172" s="565"/>
      <c r="D172" s="565"/>
      <c r="E172" s="565"/>
      <c r="F172" s="565"/>
      <c r="G172" s="569"/>
    </row>
    <row r="173" spans="1:23">
      <c r="A173" s="828"/>
      <c r="B173" s="919" t="s">
        <v>875</v>
      </c>
      <c r="C173" s="565"/>
      <c r="D173" s="565"/>
      <c r="E173" s="565"/>
      <c r="F173" s="565"/>
      <c r="G173" s="569"/>
    </row>
    <row r="174" spans="1:23">
      <c r="A174" s="828"/>
      <c r="B174" s="919" t="s">
        <v>876</v>
      </c>
      <c r="C174" s="565"/>
      <c r="D174" s="565"/>
      <c r="E174" s="565"/>
      <c r="F174" s="565"/>
      <c r="G174" s="569"/>
    </row>
    <row r="175" spans="1:23">
      <c r="A175" s="828"/>
      <c r="B175" s="918" t="s">
        <v>883</v>
      </c>
      <c r="C175" s="565"/>
      <c r="D175" s="565"/>
      <c r="E175" s="565"/>
      <c r="F175" s="565"/>
      <c r="G175" s="569"/>
    </row>
    <row r="176" spans="1:23">
      <c r="A176" s="828"/>
      <c r="B176" s="916" t="s">
        <v>877</v>
      </c>
      <c r="C176" s="564"/>
      <c r="D176" s="564"/>
      <c r="E176" s="564"/>
      <c r="F176" s="564"/>
      <c r="G176" s="568"/>
    </row>
    <row r="177" spans="1:7">
      <c r="A177" s="828"/>
      <c r="B177" s="916" t="s">
        <v>878</v>
      </c>
      <c r="C177" s="564"/>
      <c r="D177" s="564"/>
      <c r="E177" s="564"/>
      <c r="F177" s="564"/>
      <c r="G177" s="568"/>
    </row>
    <row r="178" spans="1:7">
      <c r="A178" s="828"/>
      <c r="B178" s="916" t="s">
        <v>947</v>
      </c>
      <c r="C178" s="564"/>
      <c r="D178" s="564"/>
      <c r="E178" s="564"/>
      <c r="F178" s="564"/>
      <c r="G178" s="568"/>
    </row>
    <row r="179" spans="1:7">
      <c r="A179" s="828"/>
      <c r="B179" s="916" t="s">
        <v>946</v>
      </c>
      <c r="C179" s="921">
        <f>SUM(C180:C183)</f>
        <v>0</v>
      </c>
      <c r="D179" s="921">
        <f t="shared" ref="D179:F179" si="70">SUM(D180:D183)</f>
        <v>0</v>
      </c>
      <c r="E179" s="921">
        <f t="shared" si="70"/>
        <v>0</v>
      </c>
      <c r="F179" s="921">
        <f t="shared" si="70"/>
        <v>0</v>
      </c>
      <c r="G179" s="922">
        <f t="shared" ref="G179" si="71">SUM(G180:G183)</f>
        <v>0</v>
      </c>
    </row>
    <row r="180" spans="1:7">
      <c r="A180" s="828"/>
      <c r="B180" s="918" t="s">
        <v>879</v>
      </c>
      <c r="C180" s="565"/>
      <c r="D180" s="565"/>
      <c r="E180" s="565"/>
      <c r="F180" s="565"/>
      <c r="G180" s="569"/>
    </row>
    <row r="181" spans="1:7">
      <c r="A181" s="828"/>
      <c r="B181" s="918" t="s">
        <v>880</v>
      </c>
      <c r="C181" s="565"/>
      <c r="D181" s="565"/>
      <c r="E181" s="565"/>
      <c r="F181" s="565"/>
      <c r="G181" s="569"/>
    </row>
    <row r="182" spans="1:7">
      <c r="A182" s="828"/>
      <c r="B182" s="918" t="s">
        <v>881</v>
      </c>
      <c r="C182" s="565"/>
      <c r="D182" s="565"/>
      <c r="E182" s="565"/>
      <c r="F182" s="565"/>
      <c r="G182" s="569"/>
    </row>
    <row r="183" spans="1:7">
      <c r="A183" s="828"/>
      <c r="B183" s="918" t="s">
        <v>882</v>
      </c>
      <c r="C183" s="565"/>
      <c r="D183" s="565"/>
      <c r="E183" s="565"/>
      <c r="F183" s="565"/>
      <c r="G183" s="569"/>
    </row>
    <row r="184" spans="1:7">
      <c r="A184" s="828"/>
      <c r="B184" s="916" t="s">
        <v>945</v>
      </c>
      <c r="C184" s="564"/>
      <c r="D184" s="564"/>
      <c r="E184" s="564"/>
      <c r="F184" s="564"/>
      <c r="G184" s="568"/>
    </row>
    <row r="185" spans="1:7" ht="13.5" thickBot="1">
      <c r="A185" s="828"/>
      <c r="B185" s="920" t="s">
        <v>1113</v>
      </c>
      <c r="C185" s="570"/>
      <c r="D185" s="570"/>
      <c r="E185" s="570"/>
      <c r="F185" s="570"/>
      <c r="G185" s="571"/>
    </row>
    <row r="186" spans="1:7" ht="9" customHeight="1"/>
    <row r="302" spans="3:3">
      <c r="C302" s="252"/>
    </row>
    <row r="303" spans="3:3">
      <c r="C303" s="252"/>
    </row>
    <row r="304" spans="3:3">
      <c r="C304" s="252"/>
    </row>
    <row r="305" spans="3:3">
      <c r="C305" s="252"/>
    </row>
    <row r="306" spans="3:3">
      <c r="C306" s="252"/>
    </row>
    <row r="307" spans="3:3">
      <c r="C307" s="252"/>
    </row>
    <row r="308" spans="3:3">
      <c r="C308" s="252"/>
    </row>
    <row r="309" spans="3:3">
      <c r="C309" s="252"/>
    </row>
    <row r="310" spans="3:3">
      <c r="C310" s="252"/>
    </row>
    <row r="311" spans="3:3">
      <c r="C311" s="252"/>
    </row>
    <row r="312" spans="3:3">
      <c r="C312" s="252"/>
    </row>
    <row r="313" spans="3:3">
      <c r="C313" s="252"/>
    </row>
    <row r="314" spans="3:3">
      <c r="C314" s="252"/>
    </row>
    <row r="315" spans="3:3">
      <c r="C315" s="252"/>
    </row>
    <row r="316" spans="3:3">
      <c r="C316" s="252"/>
    </row>
    <row r="317" spans="3:3">
      <c r="C317" s="252"/>
    </row>
    <row r="318" spans="3:3">
      <c r="C318" s="252"/>
    </row>
    <row r="319" spans="3:3">
      <c r="C319" s="252"/>
    </row>
  </sheetData>
  <sheetProtection password="D6CB" sheet="1" objects="1" scenarios="1" formatCells="0" formatColumns="0" formatRows="0" insertColumns="0" insertRows="0" deleteColumns="0" deleteRows="0" selectLockedCells="1"/>
  <mergeCells count="6">
    <mergeCell ref="T5:W5"/>
    <mergeCell ref="B5:C5"/>
    <mergeCell ref="D5:G5"/>
    <mergeCell ref="H5:K5"/>
    <mergeCell ref="L5:O5"/>
    <mergeCell ref="P5:S5"/>
  </mergeCells>
  <printOptions horizontalCentered="1"/>
  <pageMargins left="0.39370078740157483" right="0.39370078740157483" top="0.39370078740157483" bottom="0.39370078740157483" header="0" footer="0"/>
  <pageSetup paperSize="9" scale="45" orientation="landscape" r:id="rId1"/>
  <rowBreaks count="2" manualBreakCount="2">
    <brk id="72" max="24" man="1"/>
    <brk id="148" max="24" man="1"/>
  </rowBreaks>
  <ignoredErrors>
    <ignoredError sqref="G23:S74 G131:S131 G133:S136 H132:J132 L132:N132 P132:R132 G138:S162 G137:Q137 S137" formula="1"/>
    <ignoredError sqref="G75:S100 G116:S130" formula="1" unlockedFormula="1"/>
    <ignoredError sqref="G101:S115" unlocked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6">
    <pageSetUpPr fitToPage="1"/>
  </sheetPr>
  <dimension ref="A1:AF176"/>
  <sheetViews>
    <sheetView showGridLines="0" view="pageBreakPreview" zoomScale="60" zoomScaleNormal="80" workbookViewId="0">
      <selection activeCell="N39" sqref="N39"/>
    </sheetView>
  </sheetViews>
  <sheetFormatPr defaultColWidth="8.85546875" defaultRowHeight="12.75"/>
  <cols>
    <col min="1" max="1" width="1.7109375" style="83" customWidth="1"/>
    <col min="2" max="2" width="39.140625" style="83" customWidth="1"/>
    <col min="3" max="3" width="11.28515625" style="147" customWidth="1"/>
    <col min="4" max="19" width="12.7109375" style="83" customWidth="1"/>
    <col min="20" max="20" width="8.5703125" style="83" customWidth="1"/>
    <col min="21" max="23" width="10.7109375" style="83" customWidth="1"/>
    <col min="24" max="24" width="1.7109375" style="83" customWidth="1"/>
    <col min="25" max="32" width="10.7109375" style="83" customWidth="1"/>
    <col min="33" max="85" width="8.7109375" style="83" customWidth="1"/>
    <col min="86" max="131" width="3.28515625" style="83" customWidth="1"/>
    <col min="132" max="16384" width="8.85546875" style="83"/>
  </cols>
  <sheetData>
    <row r="1" spans="1:32" ht="9" customHeight="1">
      <c r="A1" s="756"/>
      <c r="B1" s="756"/>
      <c r="C1" s="931"/>
      <c r="D1" s="756"/>
      <c r="E1" s="756"/>
      <c r="F1" s="756"/>
      <c r="G1" s="756"/>
      <c r="H1" s="756"/>
      <c r="I1" s="756"/>
      <c r="J1" s="756"/>
      <c r="K1" s="756"/>
      <c r="L1" s="756"/>
      <c r="M1" s="756"/>
      <c r="N1" s="756"/>
      <c r="O1" s="756"/>
      <c r="P1" s="756"/>
      <c r="Q1" s="756"/>
      <c r="R1" s="756"/>
      <c r="S1" s="756"/>
      <c r="T1" s="756"/>
      <c r="U1" s="756"/>
      <c r="V1" s="756"/>
      <c r="W1" s="756"/>
    </row>
    <row r="2" spans="1:32" ht="15.75">
      <c r="A2" s="756"/>
      <c r="B2" s="932" t="s">
        <v>1059</v>
      </c>
      <c r="C2" s="933"/>
      <c r="D2" s="934"/>
      <c r="E2" s="756"/>
      <c r="F2" s="756"/>
      <c r="G2" s="756"/>
      <c r="H2" s="934"/>
      <c r="I2" s="756"/>
      <c r="J2" s="756"/>
      <c r="K2" s="756"/>
      <c r="L2" s="934"/>
      <c r="M2" s="756"/>
      <c r="N2" s="756"/>
      <c r="O2" s="756"/>
      <c r="P2" s="934"/>
      <c r="Q2" s="756"/>
      <c r="R2" s="756"/>
      <c r="S2" s="756"/>
      <c r="T2" s="934"/>
      <c r="U2" s="756"/>
      <c r="V2" s="756"/>
      <c r="W2" s="934"/>
      <c r="Y2" s="384"/>
      <c r="AC2" s="384"/>
    </row>
    <row r="3" spans="1:32" s="384" customFormat="1" ht="15.75">
      <c r="A3" s="934"/>
      <c r="B3" s="935"/>
      <c r="C3" s="936"/>
      <c r="D3" s="934"/>
      <c r="E3" s="934"/>
      <c r="F3" s="934"/>
      <c r="G3" s="934"/>
      <c r="H3" s="934"/>
      <c r="I3" s="934"/>
      <c r="J3" s="934"/>
      <c r="K3" s="934"/>
      <c r="L3" s="934"/>
      <c r="M3" s="934"/>
      <c r="N3" s="934"/>
      <c r="O3" s="934"/>
      <c r="P3" s="934"/>
      <c r="Q3" s="934"/>
      <c r="R3" s="934"/>
      <c r="S3" s="934"/>
      <c r="T3" s="934"/>
      <c r="U3" s="934"/>
      <c r="V3" s="934"/>
      <c r="W3" s="934"/>
    </row>
    <row r="4" spans="1:32" ht="16.5" thickBot="1">
      <c r="A4" s="756"/>
      <c r="B4" s="937" t="s">
        <v>478</v>
      </c>
      <c r="C4" s="938"/>
      <c r="D4" s="756"/>
      <c r="E4" s="938"/>
      <c r="F4" s="938"/>
      <c r="G4" s="762"/>
      <c r="H4" s="756"/>
      <c r="I4" s="938"/>
      <c r="J4" s="938"/>
      <c r="K4" s="762"/>
      <c r="L4" s="756"/>
      <c r="M4" s="938"/>
      <c r="N4" s="938"/>
      <c r="O4" s="762"/>
      <c r="P4" s="756"/>
      <c r="Q4" s="938"/>
      <c r="R4" s="938"/>
      <c r="S4" s="762"/>
      <c r="T4" s="756"/>
      <c r="U4" s="938"/>
      <c r="V4" s="762"/>
      <c r="W4" s="756"/>
      <c r="X4" s="385"/>
      <c r="Z4" s="385"/>
      <c r="AA4" s="385"/>
      <c r="AB4" s="145"/>
      <c r="AD4" s="385"/>
      <c r="AE4" s="385"/>
      <c r="AF4" s="145"/>
    </row>
    <row r="5" spans="1:32" ht="13.5" thickBot="1">
      <c r="A5" s="756"/>
      <c r="B5" s="1269"/>
      <c r="C5" s="1270"/>
      <c r="D5" s="1261">
        <v>41274</v>
      </c>
      <c r="E5" s="1262"/>
      <c r="F5" s="1262"/>
      <c r="G5" s="1263"/>
      <c r="H5" s="1261">
        <v>41639</v>
      </c>
      <c r="I5" s="1262"/>
      <c r="J5" s="1262"/>
      <c r="K5" s="1263"/>
      <c r="L5" s="1261">
        <v>42004</v>
      </c>
      <c r="M5" s="1262"/>
      <c r="N5" s="1262"/>
      <c r="O5" s="1263"/>
      <c r="P5" s="1261">
        <v>42369</v>
      </c>
      <c r="Q5" s="1262"/>
      <c r="R5" s="1262"/>
      <c r="S5" s="1263"/>
      <c r="T5" s="1261">
        <v>42735</v>
      </c>
      <c r="U5" s="1262"/>
      <c r="V5" s="1262"/>
      <c r="W5" s="1263"/>
    </row>
    <row r="6" spans="1:32" ht="63" thickBot="1">
      <c r="A6" s="756"/>
      <c r="B6" s="939"/>
      <c r="C6" s="940" t="s">
        <v>38</v>
      </c>
      <c r="D6" s="941" t="s">
        <v>480</v>
      </c>
      <c r="E6" s="942" t="s">
        <v>481</v>
      </c>
      <c r="F6" s="942" t="s">
        <v>482</v>
      </c>
      <c r="G6" s="943" t="s">
        <v>483</v>
      </c>
      <c r="H6" s="941" t="s">
        <v>480</v>
      </c>
      <c r="I6" s="942" t="s">
        <v>481</v>
      </c>
      <c r="J6" s="942" t="s">
        <v>482</v>
      </c>
      <c r="K6" s="943" t="s">
        <v>483</v>
      </c>
      <c r="L6" s="941" t="s">
        <v>480</v>
      </c>
      <c r="M6" s="942" t="s">
        <v>481</v>
      </c>
      <c r="N6" s="942" t="s">
        <v>482</v>
      </c>
      <c r="O6" s="943" t="s">
        <v>483</v>
      </c>
      <c r="P6" s="941" t="s">
        <v>480</v>
      </c>
      <c r="Q6" s="942" t="s">
        <v>481</v>
      </c>
      <c r="R6" s="942" t="s">
        <v>482</v>
      </c>
      <c r="S6" s="943" t="s">
        <v>483</v>
      </c>
      <c r="T6" s="941" t="s">
        <v>480</v>
      </c>
      <c r="U6" s="942" t="s">
        <v>481</v>
      </c>
      <c r="V6" s="942" t="s">
        <v>482</v>
      </c>
      <c r="W6" s="943" t="s">
        <v>483</v>
      </c>
    </row>
    <row r="7" spans="1:32" ht="13.5" thickBot="1">
      <c r="A7" s="756"/>
      <c r="B7" s="944" t="s">
        <v>1058</v>
      </c>
      <c r="C7" s="945"/>
      <c r="D7" s="845"/>
      <c r="E7" s="846"/>
      <c r="F7" s="846"/>
      <c r="G7" s="847">
        <f>SUM(G8,G29,G32,C35)</f>
        <v>0</v>
      </c>
      <c r="H7" s="845"/>
      <c r="I7" s="846"/>
      <c r="J7" s="846"/>
      <c r="K7" s="847">
        <f>SUM(K8,K29,K32,D35)</f>
        <v>0</v>
      </c>
      <c r="L7" s="845"/>
      <c r="M7" s="846"/>
      <c r="N7" s="846"/>
      <c r="O7" s="847">
        <f>SUM(O8,O29,O32,E35)</f>
        <v>0</v>
      </c>
      <c r="P7" s="845"/>
      <c r="Q7" s="846"/>
      <c r="R7" s="846"/>
      <c r="S7" s="848">
        <f>SUM(S8,S29,S32,F35)</f>
        <v>0</v>
      </c>
      <c r="T7" s="845"/>
      <c r="U7" s="846"/>
      <c r="V7" s="846"/>
      <c r="W7" s="848">
        <f>SUM(W8,W29,W32,G35)</f>
        <v>0</v>
      </c>
    </row>
    <row r="8" spans="1:32">
      <c r="A8" s="756"/>
      <c r="B8" s="946" t="s">
        <v>1061</v>
      </c>
      <c r="C8" s="947"/>
      <c r="D8" s="851"/>
      <c r="E8" s="852"/>
      <c r="F8" s="852"/>
      <c r="G8" s="853">
        <f>G9+G22</f>
        <v>0</v>
      </c>
      <c r="H8" s="851"/>
      <c r="I8" s="852"/>
      <c r="J8" s="852"/>
      <c r="K8" s="853">
        <f>K9+K22</f>
        <v>0</v>
      </c>
      <c r="L8" s="851"/>
      <c r="M8" s="852"/>
      <c r="N8" s="852"/>
      <c r="O8" s="853">
        <f>O9+O22</f>
        <v>0</v>
      </c>
      <c r="P8" s="851"/>
      <c r="Q8" s="852"/>
      <c r="R8" s="852"/>
      <c r="S8" s="853">
        <f>S9+S22</f>
        <v>0</v>
      </c>
      <c r="T8" s="851"/>
      <c r="U8" s="852"/>
      <c r="V8" s="852"/>
      <c r="W8" s="853">
        <f>W9+W22</f>
        <v>0</v>
      </c>
    </row>
    <row r="9" spans="1:32">
      <c r="A9" s="756"/>
      <c r="B9" s="948" t="s">
        <v>1050</v>
      </c>
      <c r="C9" s="949"/>
      <c r="D9" s="856"/>
      <c r="E9" s="857"/>
      <c r="F9" s="857"/>
      <c r="G9" s="858">
        <f>SUM(G10:G21)</f>
        <v>0</v>
      </c>
      <c r="H9" s="856"/>
      <c r="I9" s="857"/>
      <c r="J9" s="857"/>
      <c r="K9" s="858">
        <f>SUM(K10:K21)</f>
        <v>0</v>
      </c>
      <c r="L9" s="856"/>
      <c r="M9" s="857"/>
      <c r="N9" s="857"/>
      <c r="O9" s="858">
        <f>SUM(O10:O21)</f>
        <v>0</v>
      </c>
      <c r="P9" s="856"/>
      <c r="Q9" s="857"/>
      <c r="R9" s="857"/>
      <c r="S9" s="858">
        <f>SUM(S10:S21)</f>
        <v>0</v>
      </c>
      <c r="T9" s="856"/>
      <c r="U9" s="857"/>
      <c r="V9" s="857"/>
      <c r="W9" s="858">
        <f>SUM(W10:W21)</f>
        <v>0</v>
      </c>
    </row>
    <row r="10" spans="1:32">
      <c r="B10" s="488" t="s">
        <v>487</v>
      </c>
      <c r="C10" s="150" t="s">
        <v>488</v>
      </c>
      <c r="D10" s="151"/>
      <c r="E10" s="144"/>
      <c r="F10" s="144"/>
      <c r="G10" s="906">
        <f t="shared" ref="G10:G21" si="0">D10*(E10+F10)</f>
        <v>0</v>
      </c>
      <c r="H10" s="151"/>
      <c r="I10" s="144"/>
      <c r="J10" s="144"/>
      <c r="K10" s="906">
        <f t="shared" ref="K10:K21" si="1">H10*(I10+J10)</f>
        <v>0</v>
      </c>
      <c r="L10" s="151"/>
      <c r="M10" s="144"/>
      <c r="N10" s="144"/>
      <c r="O10" s="906">
        <f t="shared" ref="O10:O21" si="2">L10*(M10+N10)</f>
        <v>0</v>
      </c>
      <c r="P10" s="151"/>
      <c r="Q10" s="144"/>
      <c r="R10" s="144"/>
      <c r="S10" s="906">
        <f t="shared" ref="S10:S21" si="3">P10*(Q10+R10)</f>
        <v>0</v>
      </c>
      <c r="T10" s="151"/>
      <c r="U10" s="144"/>
      <c r="V10" s="144"/>
      <c r="W10" s="906">
        <f t="shared" ref="W10:W21" si="4">T10*(U10+V10)</f>
        <v>0</v>
      </c>
    </row>
    <row r="11" spans="1:32">
      <c r="B11" s="488" t="s">
        <v>489</v>
      </c>
      <c r="C11" s="150" t="s">
        <v>488</v>
      </c>
      <c r="D11" s="151"/>
      <c r="E11" s="144"/>
      <c r="F11" s="144"/>
      <c r="G11" s="906">
        <f t="shared" si="0"/>
        <v>0</v>
      </c>
      <c r="H11" s="151"/>
      <c r="I11" s="144"/>
      <c r="J11" s="144"/>
      <c r="K11" s="906">
        <f t="shared" si="1"/>
        <v>0</v>
      </c>
      <c r="L11" s="151"/>
      <c r="M11" s="144"/>
      <c r="N11" s="144"/>
      <c r="O11" s="906">
        <f t="shared" si="2"/>
        <v>0</v>
      </c>
      <c r="P11" s="151"/>
      <c r="Q11" s="144"/>
      <c r="R11" s="144"/>
      <c r="S11" s="906">
        <f t="shared" si="3"/>
        <v>0</v>
      </c>
      <c r="T11" s="151"/>
      <c r="U11" s="144"/>
      <c r="V11" s="144"/>
      <c r="W11" s="906">
        <f t="shared" si="4"/>
        <v>0</v>
      </c>
    </row>
    <row r="12" spans="1:32">
      <c r="B12" s="488" t="s">
        <v>490</v>
      </c>
      <c r="C12" s="150" t="s">
        <v>488</v>
      </c>
      <c r="D12" s="151"/>
      <c r="E12" s="144"/>
      <c r="F12" s="144"/>
      <c r="G12" s="906">
        <f t="shared" si="0"/>
        <v>0</v>
      </c>
      <c r="H12" s="151"/>
      <c r="I12" s="144"/>
      <c r="J12" s="144"/>
      <c r="K12" s="906">
        <f t="shared" si="1"/>
        <v>0</v>
      </c>
      <c r="L12" s="151"/>
      <c r="M12" s="144"/>
      <c r="N12" s="144"/>
      <c r="O12" s="906">
        <f t="shared" si="2"/>
        <v>0</v>
      </c>
      <c r="P12" s="151"/>
      <c r="Q12" s="144"/>
      <c r="R12" s="144"/>
      <c r="S12" s="906">
        <f t="shared" si="3"/>
        <v>0</v>
      </c>
      <c r="T12" s="151"/>
      <c r="U12" s="144"/>
      <c r="V12" s="144"/>
      <c r="W12" s="906">
        <f t="shared" si="4"/>
        <v>0</v>
      </c>
    </row>
    <row r="13" spans="1:32">
      <c r="B13" s="488" t="s">
        <v>491</v>
      </c>
      <c r="C13" s="150" t="s">
        <v>488</v>
      </c>
      <c r="D13" s="151"/>
      <c r="E13" s="144"/>
      <c r="F13" s="144"/>
      <c r="G13" s="906">
        <f t="shared" si="0"/>
        <v>0</v>
      </c>
      <c r="H13" s="151"/>
      <c r="I13" s="144"/>
      <c r="J13" s="144"/>
      <c r="K13" s="906">
        <f t="shared" si="1"/>
        <v>0</v>
      </c>
      <c r="L13" s="151"/>
      <c r="M13" s="144"/>
      <c r="N13" s="144"/>
      <c r="O13" s="906">
        <f t="shared" si="2"/>
        <v>0</v>
      </c>
      <c r="P13" s="151"/>
      <c r="Q13" s="144"/>
      <c r="R13" s="144"/>
      <c r="S13" s="906">
        <f t="shared" si="3"/>
        <v>0</v>
      </c>
      <c r="T13" s="151"/>
      <c r="U13" s="144"/>
      <c r="V13" s="144"/>
      <c r="W13" s="906">
        <f t="shared" si="4"/>
        <v>0</v>
      </c>
    </row>
    <row r="14" spans="1:32">
      <c r="B14" s="488" t="s">
        <v>492</v>
      </c>
      <c r="C14" s="150" t="s">
        <v>488</v>
      </c>
      <c r="D14" s="151"/>
      <c r="E14" s="144"/>
      <c r="F14" s="144"/>
      <c r="G14" s="906">
        <f t="shared" si="0"/>
        <v>0</v>
      </c>
      <c r="H14" s="151"/>
      <c r="I14" s="144"/>
      <c r="J14" s="144"/>
      <c r="K14" s="906">
        <f t="shared" si="1"/>
        <v>0</v>
      </c>
      <c r="L14" s="151"/>
      <c r="M14" s="144"/>
      <c r="N14" s="144"/>
      <c r="O14" s="906">
        <f t="shared" si="2"/>
        <v>0</v>
      </c>
      <c r="P14" s="151"/>
      <c r="Q14" s="144"/>
      <c r="R14" s="144"/>
      <c r="S14" s="906">
        <f t="shared" si="3"/>
        <v>0</v>
      </c>
      <c r="T14" s="151"/>
      <c r="U14" s="144"/>
      <c r="V14" s="144"/>
      <c r="W14" s="906">
        <f t="shared" si="4"/>
        <v>0</v>
      </c>
    </row>
    <row r="15" spans="1:32">
      <c r="B15" s="488" t="s">
        <v>493</v>
      </c>
      <c r="C15" s="150" t="s">
        <v>488</v>
      </c>
      <c r="D15" s="151"/>
      <c r="E15" s="144"/>
      <c r="F15" s="144"/>
      <c r="G15" s="906">
        <f t="shared" si="0"/>
        <v>0</v>
      </c>
      <c r="H15" s="151"/>
      <c r="I15" s="144"/>
      <c r="J15" s="144"/>
      <c r="K15" s="906">
        <f t="shared" si="1"/>
        <v>0</v>
      </c>
      <c r="L15" s="151"/>
      <c r="M15" s="144"/>
      <c r="N15" s="144"/>
      <c r="O15" s="906">
        <f t="shared" si="2"/>
        <v>0</v>
      </c>
      <c r="P15" s="151"/>
      <c r="Q15" s="144"/>
      <c r="R15" s="144"/>
      <c r="S15" s="906">
        <f t="shared" si="3"/>
        <v>0</v>
      </c>
      <c r="T15" s="151"/>
      <c r="U15" s="144"/>
      <c r="V15" s="144"/>
      <c r="W15" s="906">
        <f t="shared" si="4"/>
        <v>0</v>
      </c>
    </row>
    <row r="16" spans="1:32">
      <c r="B16" s="488" t="s">
        <v>494</v>
      </c>
      <c r="C16" s="150" t="s">
        <v>488</v>
      </c>
      <c r="D16" s="151"/>
      <c r="E16" s="144"/>
      <c r="F16" s="144"/>
      <c r="G16" s="906">
        <f t="shared" si="0"/>
        <v>0</v>
      </c>
      <c r="H16" s="151"/>
      <c r="I16" s="144"/>
      <c r="J16" s="144"/>
      <c r="K16" s="906">
        <f t="shared" si="1"/>
        <v>0</v>
      </c>
      <c r="L16" s="151"/>
      <c r="M16" s="144"/>
      <c r="N16" s="144"/>
      <c r="O16" s="906">
        <f t="shared" si="2"/>
        <v>0</v>
      </c>
      <c r="P16" s="151"/>
      <c r="Q16" s="144"/>
      <c r="R16" s="144"/>
      <c r="S16" s="906">
        <f t="shared" si="3"/>
        <v>0</v>
      </c>
      <c r="T16" s="151"/>
      <c r="U16" s="144"/>
      <c r="V16" s="144"/>
      <c r="W16" s="906">
        <f t="shared" si="4"/>
        <v>0</v>
      </c>
    </row>
    <row r="17" spans="2:23">
      <c r="B17" s="488" t="s">
        <v>495</v>
      </c>
      <c r="C17" s="150" t="s">
        <v>488</v>
      </c>
      <c r="D17" s="151"/>
      <c r="E17" s="144"/>
      <c r="F17" s="144"/>
      <c r="G17" s="906">
        <f t="shared" si="0"/>
        <v>0</v>
      </c>
      <c r="H17" s="151"/>
      <c r="I17" s="144"/>
      <c r="J17" s="144"/>
      <c r="K17" s="906">
        <f t="shared" si="1"/>
        <v>0</v>
      </c>
      <c r="L17" s="151"/>
      <c r="M17" s="144"/>
      <c r="N17" s="144"/>
      <c r="O17" s="906">
        <f t="shared" si="2"/>
        <v>0</v>
      </c>
      <c r="P17" s="151"/>
      <c r="Q17" s="144"/>
      <c r="R17" s="144"/>
      <c r="S17" s="906">
        <f t="shared" si="3"/>
        <v>0</v>
      </c>
      <c r="T17" s="151"/>
      <c r="U17" s="144"/>
      <c r="V17" s="144"/>
      <c r="W17" s="906">
        <f t="shared" si="4"/>
        <v>0</v>
      </c>
    </row>
    <row r="18" spans="2:23">
      <c r="B18" s="488" t="s">
        <v>496</v>
      </c>
      <c r="C18" s="150" t="s">
        <v>488</v>
      </c>
      <c r="D18" s="151"/>
      <c r="E18" s="144"/>
      <c r="F18" s="144"/>
      <c r="G18" s="906">
        <f t="shared" si="0"/>
        <v>0</v>
      </c>
      <c r="H18" s="151"/>
      <c r="I18" s="144"/>
      <c r="J18" s="144"/>
      <c r="K18" s="906">
        <f t="shared" si="1"/>
        <v>0</v>
      </c>
      <c r="L18" s="151"/>
      <c r="M18" s="144"/>
      <c r="N18" s="144"/>
      <c r="O18" s="906">
        <f t="shared" si="2"/>
        <v>0</v>
      </c>
      <c r="P18" s="151"/>
      <c r="Q18" s="144"/>
      <c r="R18" s="144"/>
      <c r="S18" s="906">
        <f t="shared" si="3"/>
        <v>0</v>
      </c>
      <c r="T18" s="151"/>
      <c r="U18" s="144"/>
      <c r="V18" s="144"/>
      <c r="W18" s="906">
        <f t="shared" si="4"/>
        <v>0</v>
      </c>
    </row>
    <row r="19" spans="2:23">
      <c r="B19" s="488" t="s">
        <v>497</v>
      </c>
      <c r="C19" s="150" t="s">
        <v>488</v>
      </c>
      <c r="D19" s="151"/>
      <c r="E19" s="144"/>
      <c r="F19" s="144"/>
      <c r="G19" s="906">
        <f t="shared" si="0"/>
        <v>0</v>
      </c>
      <c r="H19" s="151"/>
      <c r="I19" s="144"/>
      <c r="J19" s="144"/>
      <c r="K19" s="906">
        <f t="shared" si="1"/>
        <v>0</v>
      </c>
      <c r="L19" s="151"/>
      <c r="M19" s="144"/>
      <c r="N19" s="144"/>
      <c r="O19" s="906">
        <f t="shared" si="2"/>
        <v>0</v>
      </c>
      <c r="P19" s="151"/>
      <c r="Q19" s="144"/>
      <c r="R19" s="144"/>
      <c r="S19" s="906">
        <f t="shared" si="3"/>
        <v>0</v>
      </c>
      <c r="T19" s="151"/>
      <c r="U19" s="144"/>
      <c r="V19" s="144"/>
      <c r="W19" s="906">
        <f t="shared" si="4"/>
        <v>0</v>
      </c>
    </row>
    <row r="20" spans="2:23">
      <c r="B20" s="488" t="s">
        <v>498</v>
      </c>
      <c r="C20" s="150" t="s">
        <v>488</v>
      </c>
      <c r="D20" s="151"/>
      <c r="E20" s="144"/>
      <c r="F20" s="144"/>
      <c r="G20" s="906">
        <f t="shared" si="0"/>
        <v>0</v>
      </c>
      <c r="H20" s="151"/>
      <c r="I20" s="144"/>
      <c r="J20" s="144"/>
      <c r="K20" s="906">
        <f t="shared" si="1"/>
        <v>0</v>
      </c>
      <c r="L20" s="151"/>
      <c r="M20" s="144"/>
      <c r="N20" s="144"/>
      <c r="O20" s="906">
        <f t="shared" si="2"/>
        <v>0</v>
      </c>
      <c r="P20" s="151"/>
      <c r="Q20" s="144"/>
      <c r="R20" s="144"/>
      <c r="S20" s="906">
        <f t="shared" si="3"/>
        <v>0</v>
      </c>
      <c r="T20" s="151"/>
      <c r="U20" s="144"/>
      <c r="V20" s="144"/>
      <c r="W20" s="906">
        <f t="shared" si="4"/>
        <v>0</v>
      </c>
    </row>
    <row r="21" spans="2:23">
      <c r="B21" s="488" t="s">
        <v>499</v>
      </c>
      <c r="C21" s="150" t="s">
        <v>488</v>
      </c>
      <c r="D21" s="151"/>
      <c r="E21" s="144"/>
      <c r="F21" s="144"/>
      <c r="G21" s="906">
        <f t="shared" si="0"/>
        <v>0</v>
      </c>
      <c r="H21" s="151"/>
      <c r="I21" s="144"/>
      <c r="J21" s="144"/>
      <c r="K21" s="906">
        <f t="shared" si="1"/>
        <v>0</v>
      </c>
      <c r="L21" s="151"/>
      <c r="M21" s="144"/>
      <c r="N21" s="144"/>
      <c r="O21" s="906">
        <f t="shared" si="2"/>
        <v>0</v>
      </c>
      <c r="P21" s="151"/>
      <c r="Q21" s="144"/>
      <c r="R21" s="144"/>
      <c r="S21" s="906">
        <f t="shared" si="3"/>
        <v>0</v>
      </c>
      <c r="T21" s="151"/>
      <c r="U21" s="144"/>
      <c r="V21" s="144"/>
      <c r="W21" s="906">
        <f t="shared" si="4"/>
        <v>0</v>
      </c>
    </row>
    <row r="22" spans="2:23" s="756" customFormat="1">
      <c r="B22" s="948" t="s">
        <v>1051</v>
      </c>
      <c r="C22" s="949"/>
      <c r="D22" s="856"/>
      <c r="E22" s="857"/>
      <c r="F22" s="857"/>
      <c r="G22" s="858">
        <f>SUM(G23:G28)</f>
        <v>0</v>
      </c>
      <c r="H22" s="856"/>
      <c r="I22" s="857"/>
      <c r="J22" s="857"/>
      <c r="K22" s="858">
        <f>SUM(K23:K28)</f>
        <v>0</v>
      </c>
      <c r="L22" s="856"/>
      <c r="M22" s="857"/>
      <c r="N22" s="857"/>
      <c r="O22" s="858">
        <f>SUM(O23:O28)</f>
        <v>0</v>
      </c>
      <c r="P22" s="856"/>
      <c r="Q22" s="857"/>
      <c r="R22" s="857"/>
      <c r="S22" s="858">
        <f>SUM(S23:S28)</f>
        <v>0</v>
      </c>
      <c r="T22" s="856"/>
      <c r="U22" s="857"/>
      <c r="V22" s="857"/>
      <c r="W22" s="858">
        <f>SUM(W23:W28)</f>
        <v>0</v>
      </c>
    </row>
    <row r="23" spans="2:23">
      <c r="B23" s="488" t="s">
        <v>501</v>
      </c>
      <c r="C23" s="150" t="s">
        <v>488</v>
      </c>
      <c r="D23" s="151"/>
      <c r="E23" s="144"/>
      <c r="F23" s="144"/>
      <c r="G23" s="906">
        <f t="shared" ref="G23:G28" si="5">D23*(E23+F23)</f>
        <v>0</v>
      </c>
      <c r="H23" s="151"/>
      <c r="I23" s="144"/>
      <c r="J23" s="144"/>
      <c r="K23" s="906">
        <f t="shared" ref="K23:K28" si="6">H23*(I23+J23)</f>
        <v>0</v>
      </c>
      <c r="L23" s="151"/>
      <c r="M23" s="144"/>
      <c r="N23" s="144"/>
      <c r="O23" s="906">
        <f t="shared" ref="O23:O28" si="7">L23*(M23+N23)</f>
        <v>0</v>
      </c>
      <c r="P23" s="151"/>
      <c r="Q23" s="144"/>
      <c r="R23" s="144"/>
      <c r="S23" s="906">
        <f t="shared" ref="S23:S28" si="8">P23*(Q23+R23)</f>
        <v>0</v>
      </c>
      <c r="T23" s="151"/>
      <c r="U23" s="144"/>
      <c r="V23" s="144"/>
      <c r="W23" s="906">
        <f t="shared" ref="W23:W28" si="9">T23*(U23+V23)</f>
        <v>0</v>
      </c>
    </row>
    <row r="24" spans="2:23">
      <c r="B24" s="488" t="s">
        <v>502</v>
      </c>
      <c r="C24" s="150" t="s">
        <v>488</v>
      </c>
      <c r="D24" s="151"/>
      <c r="E24" s="144"/>
      <c r="F24" s="144"/>
      <c r="G24" s="906">
        <f t="shared" si="5"/>
        <v>0</v>
      </c>
      <c r="H24" s="151"/>
      <c r="I24" s="144"/>
      <c r="J24" s="144"/>
      <c r="K24" s="906">
        <f t="shared" si="6"/>
        <v>0</v>
      </c>
      <c r="L24" s="151"/>
      <c r="M24" s="144"/>
      <c r="N24" s="144"/>
      <c r="O24" s="906">
        <f t="shared" si="7"/>
        <v>0</v>
      </c>
      <c r="P24" s="151"/>
      <c r="Q24" s="144"/>
      <c r="R24" s="144"/>
      <c r="S24" s="906">
        <f t="shared" si="8"/>
        <v>0</v>
      </c>
      <c r="T24" s="151"/>
      <c r="U24" s="144"/>
      <c r="V24" s="144"/>
      <c r="W24" s="906">
        <f t="shared" si="9"/>
        <v>0</v>
      </c>
    </row>
    <row r="25" spans="2:23">
      <c r="B25" s="488" t="s">
        <v>503</v>
      </c>
      <c r="C25" s="150" t="s">
        <v>488</v>
      </c>
      <c r="D25" s="151"/>
      <c r="E25" s="144"/>
      <c r="F25" s="144"/>
      <c r="G25" s="906">
        <f t="shared" si="5"/>
        <v>0</v>
      </c>
      <c r="H25" s="151"/>
      <c r="I25" s="144"/>
      <c r="J25" s="144"/>
      <c r="K25" s="906">
        <f t="shared" si="6"/>
        <v>0</v>
      </c>
      <c r="L25" s="151"/>
      <c r="M25" s="144"/>
      <c r="N25" s="144"/>
      <c r="O25" s="906">
        <f t="shared" si="7"/>
        <v>0</v>
      </c>
      <c r="P25" s="151"/>
      <c r="Q25" s="144"/>
      <c r="R25" s="144"/>
      <c r="S25" s="906">
        <f t="shared" si="8"/>
        <v>0</v>
      </c>
      <c r="T25" s="151"/>
      <c r="U25" s="144"/>
      <c r="V25" s="144"/>
      <c r="W25" s="906">
        <f t="shared" si="9"/>
        <v>0</v>
      </c>
    </row>
    <row r="26" spans="2:23">
      <c r="B26" s="488" t="s">
        <v>504</v>
      </c>
      <c r="C26" s="150" t="s">
        <v>488</v>
      </c>
      <c r="D26" s="151"/>
      <c r="E26" s="144"/>
      <c r="F26" s="144"/>
      <c r="G26" s="906">
        <f t="shared" si="5"/>
        <v>0</v>
      </c>
      <c r="H26" s="151"/>
      <c r="I26" s="144"/>
      <c r="J26" s="144"/>
      <c r="K26" s="906">
        <f t="shared" si="6"/>
        <v>0</v>
      </c>
      <c r="L26" s="151"/>
      <c r="M26" s="144"/>
      <c r="N26" s="144"/>
      <c r="O26" s="906">
        <f t="shared" si="7"/>
        <v>0</v>
      </c>
      <c r="P26" s="151"/>
      <c r="Q26" s="144"/>
      <c r="R26" s="144"/>
      <c r="S26" s="906">
        <f t="shared" si="8"/>
        <v>0</v>
      </c>
      <c r="T26" s="151"/>
      <c r="U26" s="144"/>
      <c r="V26" s="144"/>
      <c r="W26" s="906">
        <f t="shared" si="9"/>
        <v>0</v>
      </c>
    </row>
    <row r="27" spans="2:23">
      <c r="B27" s="488" t="s">
        <v>505</v>
      </c>
      <c r="C27" s="150" t="s">
        <v>488</v>
      </c>
      <c r="D27" s="151"/>
      <c r="E27" s="144"/>
      <c r="F27" s="144"/>
      <c r="G27" s="906">
        <f t="shared" si="5"/>
        <v>0</v>
      </c>
      <c r="H27" s="151"/>
      <c r="I27" s="144"/>
      <c r="J27" s="144"/>
      <c r="K27" s="906">
        <f t="shared" si="6"/>
        <v>0</v>
      </c>
      <c r="L27" s="151"/>
      <c r="M27" s="144"/>
      <c r="N27" s="144"/>
      <c r="O27" s="906">
        <f t="shared" si="7"/>
        <v>0</v>
      </c>
      <c r="P27" s="151"/>
      <c r="Q27" s="144"/>
      <c r="R27" s="144"/>
      <c r="S27" s="906">
        <f t="shared" si="8"/>
        <v>0</v>
      </c>
      <c r="T27" s="151"/>
      <c r="U27" s="144"/>
      <c r="V27" s="144"/>
      <c r="W27" s="906">
        <f t="shared" si="9"/>
        <v>0</v>
      </c>
    </row>
    <row r="28" spans="2:23">
      <c r="B28" s="488" t="s">
        <v>506</v>
      </c>
      <c r="C28" s="150" t="s">
        <v>488</v>
      </c>
      <c r="D28" s="151"/>
      <c r="E28" s="144"/>
      <c r="F28" s="144"/>
      <c r="G28" s="906">
        <f t="shared" si="5"/>
        <v>0</v>
      </c>
      <c r="H28" s="151"/>
      <c r="I28" s="144"/>
      <c r="J28" s="144"/>
      <c r="K28" s="906">
        <f t="shared" si="6"/>
        <v>0</v>
      </c>
      <c r="L28" s="151"/>
      <c r="M28" s="144"/>
      <c r="N28" s="144"/>
      <c r="O28" s="906">
        <f t="shared" si="7"/>
        <v>0</v>
      </c>
      <c r="P28" s="151"/>
      <c r="Q28" s="144"/>
      <c r="R28" s="144"/>
      <c r="S28" s="906">
        <f t="shared" si="8"/>
        <v>0</v>
      </c>
      <c r="T28" s="151"/>
      <c r="U28" s="144"/>
      <c r="V28" s="144"/>
      <c r="W28" s="906">
        <f t="shared" si="9"/>
        <v>0</v>
      </c>
    </row>
    <row r="29" spans="2:23" s="756" customFormat="1">
      <c r="B29" s="950" t="s">
        <v>1062</v>
      </c>
      <c r="C29" s="949"/>
      <c r="D29" s="856"/>
      <c r="E29" s="857"/>
      <c r="F29" s="857"/>
      <c r="G29" s="858">
        <f>SUM(G30:G31)</f>
        <v>0</v>
      </c>
      <c r="H29" s="856"/>
      <c r="I29" s="857"/>
      <c r="J29" s="857"/>
      <c r="K29" s="858">
        <f>SUM(K30:K31)</f>
        <v>0</v>
      </c>
      <c r="L29" s="856"/>
      <c r="M29" s="857"/>
      <c r="N29" s="857"/>
      <c r="O29" s="858">
        <f>SUM(O30:O31)</f>
        <v>0</v>
      </c>
      <c r="P29" s="856"/>
      <c r="Q29" s="857"/>
      <c r="R29" s="857"/>
      <c r="S29" s="858">
        <f>SUM(S30:S31)</f>
        <v>0</v>
      </c>
      <c r="T29" s="856"/>
      <c r="U29" s="857"/>
      <c r="V29" s="857"/>
      <c r="W29" s="858">
        <f>SUM(W30:W31)</f>
        <v>0</v>
      </c>
    </row>
    <row r="30" spans="2:23">
      <c r="B30" s="487" t="s">
        <v>1048</v>
      </c>
      <c r="C30" s="498" t="s">
        <v>100</v>
      </c>
      <c r="D30" s="157"/>
      <c r="E30" s="148"/>
      <c r="F30" s="148"/>
      <c r="G30" s="909">
        <f t="shared" ref="G30:G31" si="10">D30*(E30+F30)</f>
        <v>0</v>
      </c>
      <c r="H30" s="157"/>
      <c r="I30" s="148"/>
      <c r="J30" s="148"/>
      <c r="K30" s="909">
        <f t="shared" ref="K30:K31" si="11">H30*(I30+J30)</f>
        <v>0</v>
      </c>
      <c r="L30" s="157"/>
      <c r="M30" s="148"/>
      <c r="N30" s="148"/>
      <c r="O30" s="909">
        <f t="shared" ref="O30:O31" si="12">L30*(M30+N30)</f>
        <v>0</v>
      </c>
      <c r="P30" s="157"/>
      <c r="Q30" s="148"/>
      <c r="R30" s="148"/>
      <c r="S30" s="909">
        <f t="shared" ref="S30:S31" si="13">P30*(Q30+R30)</f>
        <v>0</v>
      </c>
      <c r="T30" s="157"/>
      <c r="U30" s="148"/>
      <c r="V30" s="148"/>
      <c r="W30" s="909">
        <f t="shared" ref="W30:W32" si="14">T30*(U30+V30)</f>
        <v>0</v>
      </c>
    </row>
    <row r="31" spans="2:23">
      <c r="B31" s="487" t="s">
        <v>1049</v>
      </c>
      <c r="C31" s="492" t="s">
        <v>100</v>
      </c>
      <c r="D31" s="157"/>
      <c r="E31" s="434"/>
      <c r="F31" s="434"/>
      <c r="G31" s="909">
        <f t="shared" si="10"/>
        <v>0</v>
      </c>
      <c r="H31" s="157"/>
      <c r="I31" s="434"/>
      <c r="J31" s="434"/>
      <c r="K31" s="909">
        <f t="shared" si="11"/>
        <v>0</v>
      </c>
      <c r="L31" s="157"/>
      <c r="M31" s="434"/>
      <c r="N31" s="434"/>
      <c r="O31" s="909">
        <f t="shared" si="12"/>
        <v>0</v>
      </c>
      <c r="P31" s="157"/>
      <c r="Q31" s="434"/>
      <c r="R31" s="434"/>
      <c r="S31" s="909">
        <f t="shared" si="13"/>
        <v>0</v>
      </c>
      <c r="T31" s="157"/>
      <c r="U31" s="434"/>
      <c r="V31" s="434"/>
      <c r="W31" s="909">
        <f t="shared" si="14"/>
        <v>0</v>
      </c>
    </row>
    <row r="32" spans="2:23" ht="13.5" thickBot="1">
      <c r="B32" s="499" t="s">
        <v>1063</v>
      </c>
      <c r="C32" s="493" t="s">
        <v>100</v>
      </c>
      <c r="D32" s="442"/>
      <c r="E32" s="443"/>
      <c r="F32" s="443"/>
      <c r="G32" s="953">
        <f>D32*(E32+F32)</f>
        <v>0</v>
      </c>
      <c r="H32" s="442"/>
      <c r="I32" s="443"/>
      <c r="J32" s="443"/>
      <c r="K32" s="953">
        <f t="shared" ref="K32" si="15">H32*(I32+J32)</f>
        <v>0</v>
      </c>
      <c r="L32" s="442"/>
      <c r="M32" s="443"/>
      <c r="N32" s="443"/>
      <c r="O32" s="953">
        <f t="shared" ref="O32" si="16">L32*(M32+N32)</f>
        <v>0</v>
      </c>
      <c r="P32" s="442"/>
      <c r="Q32" s="443"/>
      <c r="R32" s="443"/>
      <c r="S32" s="953">
        <f t="shared" ref="S32" si="17">P32*(Q32+R32)</f>
        <v>0</v>
      </c>
      <c r="T32" s="442"/>
      <c r="U32" s="443"/>
      <c r="V32" s="443"/>
      <c r="W32" s="953">
        <f t="shared" si="14"/>
        <v>0</v>
      </c>
    </row>
    <row r="33" spans="2:7" ht="13.5" thickBot="1"/>
    <row r="34" spans="2:7" s="756" customFormat="1" ht="13.5" thickBot="1">
      <c r="C34" s="892">
        <v>41274</v>
      </c>
      <c r="D34" s="892">
        <v>41639</v>
      </c>
      <c r="E34" s="892">
        <v>42004</v>
      </c>
      <c r="F34" s="892">
        <v>42369</v>
      </c>
      <c r="G34" s="892">
        <v>42735</v>
      </c>
    </row>
    <row r="35" spans="2:7" s="756" customFormat="1" ht="13.5" thickBot="1">
      <c r="B35" s="951" t="s">
        <v>867</v>
      </c>
      <c r="C35" s="952">
        <f>SUM(C36:C42)</f>
        <v>0</v>
      </c>
      <c r="D35" s="952">
        <f t="shared" ref="D35:F35" si="18">SUM(D36:D42)</f>
        <v>0</v>
      </c>
      <c r="E35" s="952">
        <f t="shared" si="18"/>
        <v>0</v>
      </c>
      <c r="F35" s="952">
        <f t="shared" si="18"/>
        <v>0</v>
      </c>
      <c r="G35" s="952">
        <f t="shared" ref="G35" si="19">SUM(G36:G42)</f>
        <v>0</v>
      </c>
    </row>
    <row r="36" spans="2:7">
      <c r="B36" s="494" t="s">
        <v>868</v>
      </c>
      <c r="C36" s="550"/>
      <c r="D36" s="550"/>
      <c r="E36" s="550"/>
      <c r="F36" s="550"/>
      <c r="G36" s="550"/>
    </row>
    <row r="37" spans="2:7">
      <c r="B37" s="495" t="s">
        <v>869</v>
      </c>
      <c r="C37" s="158"/>
      <c r="D37" s="158"/>
      <c r="E37" s="158"/>
      <c r="F37" s="158"/>
      <c r="G37" s="158"/>
    </row>
    <row r="38" spans="2:7">
      <c r="B38" s="496" t="s">
        <v>870</v>
      </c>
      <c r="C38" s="158"/>
      <c r="D38" s="158"/>
      <c r="E38" s="158"/>
      <c r="F38" s="158"/>
      <c r="G38" s="158"/>
    </row>
    <row r="39" spans="2:7">
      <c r="B39" s="495" t="s">
        <v>877</v>
      </c>
      <c r="C39" s="158"/>
      <c r="D39" s="158"/>
      <c r="E39" s="158"/>
      <c r="F39" s="158"/>
      <c r="G39" s="158"/>
    </row>
    <row r="40" spans="2:7">
      <c r="B40" s="495" t="s">
        <v>878</v>
      </c>
      <c r="C40" s="158"/>
      <c r="D40" s="158"/>
      <c r="E40" s="158"/>
      <c r="F40" s="158"/>
      <c r="G40" s="158"/>
    </row>
    <row r="41" spans="2:7">
      <c r="B41" s="495" t="s">
        <v>947</v>
      </c>
      <c r="C41" s="158"/>
      <c r="D41" s="158"/>
      <c r="E41" s="158"/>
      <c r="F41" s="158"/>
      <c r="G41" s="158"/>
    </row>
    <row r="42" spans="2:7" ht="13.5" thickBot="1">
      <c r="B42" s="497" t="s">
        <v>946</v>
      </c>
      <c r="C42" s="160"/>
      <c r="D42" s="160"/>
      <c r="E42" s="160"/>
      <c r="F42" s="160"/>
      <c r="G42" s="160"/>
    </row>
    <row r="43" spans="2:7" ht="9" customHeight="1"/>
    <row r="159" spans="3:3">
      <c r="C159" s="83"/>
    </row>
    <row r="160" spans="3:3">
      <c r="C160" s="83"/>
    </row>
    <row r="161" spans="3:3">
      <c r="C161" s="83"/>
    </row>
    <row r="162" spans="3:3">
      <c r="C162" s="83"/>
    </row>
    <row r="163" spans="3:3">
      <c r="C163" s="83"/>
    </row>
    <row r="164" spans="3:3">
      <c r="C164" s="83"/>
    </row>
    <row r="165" spans="3:3">
      <c r="C165" s="83"/>
    </row>
    <row r="166" spans="3:3">
      <c r="C166" s="83"/>
    </row>
    <row r="167" spans="3:3">
      <c r="C167" s="83"/>
    </row>
    <row r="168" spans="3:3">
      <c r="C168" s="83"/>
    </row>
    <row r="169" spans="3:3">
      <c r="C169" s="83"/>
    </row>
    <row r="170" spans="3:3">
      <c r="C170" s="83"/>
    </row>
    <row r="171" spans="3:3">
      <c r="C171" s="83"/>
    </row>
    <row r="172" spans="3:3">
      <c r="C172" s="83"/>
    </row>
    <row r="173" spans="3:3">
      <c r="C173" s="83"/>
    </row>
    <row r="174" spans="3:3">
      <c r="C174" s="83"/>
    </row>
    <row r="175" spans="3:3">
      <c r="C175" s="83"/>
    </row>
    <row r="176" spans="3:3">
      <c r="C176" s="83"/>
    </row>
  </sheetData>
  <sheetProtection password="D6CB" sheet="1" objects="1" scenarios="1" formatCells="0" formatColumns="0" formatRows="0" selectLockedCells="1"/>
  <mergeCells count="6">
    <mergeCell ref="T5:W5"/>
    <mergeCell ref="B5:C5"/>
    <mergeCell ref="D5:G5"/>
    <mergeCell ref="H5:K5"/>
    <mergeCell ref="L5:O5"/>
    <mergeCell ref="P5:S5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ignoredErrors>
    <ignoredError sqref="G22:S28 G29:S31" formula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7"/>
  <dimension ref="B1:AH186"/>
  <sheetViews>
    <sheetView showGridLines="0" view="pageBreakPreview" topLeftCell="A37" zoomScale="50" zoomScaleNormal="100" zoomScaleSheetLayoutView="50" workbookViewId="0">
      <selection activeCell="AA72" sqref="AA72"/>
    </sheetView>
  </sheetViews>
  <sheetFormatPr defaultColWidth="8.85546875" defaultRowHeight="12.75"/>
  <cols>
    <col min="1" max="1" width="1.7109375" style="828" customWidth="1"/>
    <col min="2" max="2" width="39.140625" style="828" customWidth="1"/>
    <col min="3" max="3" width="11.28515625" style="829" customWidth="1"/>
    <col min="4" max="19" width="12.7109375" style="828" customWidth="1"/>
    <col min="20" max="20" width="12.42578125" style="828" customWidth="1"/>
    <col min="21" max="23" width="10.7109375" style="828" customWidth="1"/>
    <col min="24" max="24" width="1.7109375" style="828" customWidth="1"/>
    <col min="25" max="34" width="10.7109375" style="828" customWidth="1"/>
    <col min="35" max="87" width="8.7109375" style="828" customWidth="1"/>
    <col min="88" max="133" width="3.28515625" style="828" customWidth="1"/>
    <col min="134" max="16384" width="8.85546875" style="828"/>
  </cols>
  <sheetData>
    <row r="1" spans="2:34" ht="9" customHeight="1">
      <c r="E1" s="954"/>
    </row>
    <row r="2" spans="2:34" ht="15.75">
      <c r="B2" s="830" t="s">
        <v>1060</v>
      </c>
      <c r="C2" s="832"/>
      <c r="D2" s="832"/>
      <c r="E2" s="954"/>
      <c r="H2" s="832"/>
      <c r="L2" s="832"/>
      <c r="P2" s="832"/>
      <c r="T2" s="832"/>
      <c r="W2" s="832"/>
      <c r="AA2" s="832"/>
      <c r="AE2" s="832"/>
    </row>
    <row r="3" spans="2:34" s="832" customFormat="1" ht="7.9" customHeight="1">
      <c r="B3" s="833"/>
      <c r="C3" s="834"/>
      <c r="E3" s="955"/>
    </row>
    <row r="4" spans="2:34" ht="16.5" thickBot="1">
      <c r="B4" s="835" t="s">
        <v>478</v>
      </c>
      <c r="C4" s="836"/>
      <c r="F4" s="836"/>
      <c r="G4" s="837"/>
      <c r="I4" s="836"/>
      <c r="J4" s="836"/>
      <c r="K4" s="837"/>
      <c r="M4" s="836"/>
      <c r="N4" s="836"/>
      <c r="O4" s="837"/>
      <c r="Q4" s="836"/>
      <c r="R4" s="836"/>
      <c r="S4" s="837"/>
      <c r="U4" s="836"/>
      <c r="V4" s="837"/>
      <c r="X4" s="836"/>
      <c r="Y4" s="836"/>
      <c r="Z4" s="837"/>
      <c r="AB4" s="836"/>
      <c r="AC4" s="836"/>
      <c r="AD4" s="837"/>
      <c r="AF4" s="836"/>
      <c r="AG4" s="836"/>
      <c r="AH4" s="837"/>
    </row>
    <row r="5" spans="2:34" ht="20.25" customHeight="1" thickBot="1">
      <c r="B5" s="1274"/>
      <c r="C5" s="1275"/>
      <c r="D5" s="1271">
        <v>41274</v>
      </c>
      <c r="E5" s="1272"/>
      <c r="F5" s="1272"/>
      <c r="G5" s="1273"/>
      <c r="H5" s="1271">
        <v>41639</v>
      </c>
      <c r="I5" s="1272"/>
      <c r="J5" s="1272"/>
      <c r="K5" s="1273"/>
      <c r="L5" s="1271">
        <v>42004</v>
      </c>
      <c r="M5" s="1272"/>
      <c r="N5" s="1272"/>
      <c r="O5" s="1273"/>
      <c r="P5" s="1271">
        <v>42369</v>
      </c>
      <c r="Q5" s="1272"/>
      <c r="R5" s="1272"/>
      <c r="S5" s="1273"/>
      <c r="T5" s="1271">
        <v>42735</v>
      </c>
      <c r="U5" s="1272"/>
      <c r="V5" s="1272"/>
      <c r="W5" s="1273"/>
    </row>
    <row r="6" spans="2:34" ht="63" thickBot="1">
      <c r="B6" s="838" t="s">
        <v>479</v>
      </c>
      <c r="C6" s="839" t="s">
        <v>38</v>
      </c>
      <c r="D6" s="956" t="s">
        <v>480</v>
      </c>
      <c r="E6" s="957" t="s">
        <v>481</v>
      </c>
      <c r="F6" s="957" t="s">
        <v>482</v>
      </c>
      <c r="G6" s="958" t="s">
        <v>483</v>
      </c>
      <c r="H6" s="956" t="s">
        <v>480</v>
      </c>
      <c r="I6" s="957" t="s">
        <v>481</v>
      </c>
      <c r="J6" s="957" t="s">
        <v>482</v>
      </c>
      <c r="K6" s="958" t="s">
        <v>483</v>
      </c>
      <c r="L6" s="956" t="s">
        <v>480</v>
      </c>
      <c r="M6" s="957" t="s">
        <v>481</v>
      </c>
      <c r="N6" s="957" t="s">
        <v>482</v>
      </c>
      <c r="O6" s="958" t="s">
        <v>483</v>
      </c>
      <c r="P6" s="956" t="s">
        <v>480</v>
      </c>
      <c r="Q6" s="957" t="s">
        <v>481</v>
      </c>
      <c r="R6" s="957" t="s">
        <v>482</v>
      </c>
      <c r="S6" s="958" t="s">
        <v>483</v>
      </c>
      <c r="T6" s="956" t="s">
        <v>480</v>
      </c>
      <c r="U6" s="957" t="s">
        <v>481</v>
      </c>
      <c r="V6" s="957" t="s">
        <v>482</v>
      </c>
      <c r="W6" s="958" t="s">
        <v>483</v>
      </c>
    </row>
    <row r="7" spans="2:34" ht="26.25" thickBot="1">
      <c r="B7" s="843" t="s">
        <v>1070</v>
      </c>
      <c r="C7" s="959"/>
      <c r="D7" s="960"/>
      <c r="E7" s="961"/>
      <c r="F7" s="961"/>
      <c r="G7" s="962">
        <f>'Yatırımlar-Mevcut Bölge'!G7+'Yatırımlar-Genişleme1'!G7+'Yatırımlar-Genişleme2'!G7+'Münferit Hatlar'!G7</f>
        <v>0</v>
      </c>
      <c r="H7" s="960"/>
      <c r="I7" s="961"/>
      <c r="J7" s="961"/>
      <c r="K7" s="962">
        <f>'Yatırımlar-Mevcut Bölge'!K7+'Yatırımlar-Genişleme1'!K7+'Yatırımlar-Genişleme2'!K7+'Münferit Hatlar'!K7</f>
        <v>0</v>
      </c>
      <c r="L7" s="960"/>
      <c r="M7" s="961"/>
      <c r="N7" s="961"/>
      <c r="O7" s="962">
        <f>'Yatırımlar-Mevcut Bölge'!O7+'Yatırımlar-Genişleme1'!O7+'Yatırımlar-Genişleme2'!O7+'Münferit Hatlar'!O7</f>
        <v>0</v>
      </c>
      <c r="P7" s="960"/>
      <c r="Q7" s="961"/>
      <c r="R7" s="961"/>
      <c r="S7" s="963">
        <f>'Yatırımlar-Mevcut Bölge'!S7+'Yatırımlar-Genişleme1'!S7+'Yatırımlar-Genişleme2'!S7+'Münferit Hatlar'!S7</f>
        <v>0</v>
      </c>
      <c r="T7" s="960"/>
      <c r="U7" s="961"/>
      <c r="V7" s="961"/>
      <c r="W7" s="963">
        <f>'Yatırımlar-Mevcut Bölge'!W7+'Yatırımlar-Genişleme1'!W7+'Yatırımlar-Genişleme2'!W7+'Münferit Hatlar'!W7</f>
        <v>0</v>
      </c>
    </row>
    <row r="8" spans="2:34">
      <c r="B8" s="849" t="s">
        <v>484</v>
      </c>
      <c r="C8" s="964"/>
      <c r="D8" s="965"/>
      <c r="E8" s="966"/>
      <c r="F8" s="966"/>
      <c r="G8" s="967">
        <f>SUM(G9,G30,G51,G72,G73,G88)</f>
        <v>0</v>
      </c>
      <c r="H8" s="965"/>
      <c r="I8" s="966"/>
      <c r="J8" s="966"/>
      <c r="K8" s="967">
        <f>SUM(K9,K30,K51,K72,K73,K88)</f>
        <v>0</v>
      </c>
      <c r="L8" s="965"/>
      <c r="M8" s="966"/>
      <c r="N8" s="966"/>
      <c r="O8" s="967">
        <f>SUM(O9,O30,O51,O72,O73,O88)</f>
        <v>0</v>
      </c>
      <c r="P8" s="965"/>
      <c r="Q8" s="966"/>
      <c r="R8" s="966"/>
      <c r="S8" s="900">
        <f>SUM(S9,S30,S51,S72,S73,S88)</f>
        <v>0</v>
      </c>
      <c r="T8" s="965"/>
      <c r="U8" s="966"/>
      <c r="V8" s="966"/>
      <c r="W8" s="900">
        <f>SUM(W9,W30,W51,W72,W73,W88)</f>
        <v>0</v>
      </c>
    </row>
    <row r="9" spans="2:34">
      <c r="B9" s="854" t="s">
        <v>485</v>
      </c>
      <c r="C9" s="855"/>
      <c r="D9" s="856"/>
      <c r="E9" s="857"/>
      <c r="F9" s="857"/>
      <c r="G9" s="968">
        <f>SUM(G10,G23)</f>
        <v>0</v>
      </c>
      <c r="H9" s="856"/>
      <c r="I9" s="857"/>
      <c r="J9" s="857"/>
      <c r="K9" s="968">
        <f>SUM(K10,K23)</f>
        <v>0</v>
      </c>
      <c r="L9" s="856"/>
      <c r="M9" s="857"/>
      <c r="N9" s="857"/>
      <c r="O9" s="968">
        <f>SUM(O10,O23)</f>
        <v>0</v>
      </c>
      <c r="P9" s="856"/>
      <c r="Q9" s="857"/>
      <c r="R9" s="857"/>
      <c r="S9" s="858">
        <f>SUM(S10,S23)</f>
        <v>0</v>
      </c>
      <c r="T9" s="856"/>
      <c r="U9" s="857"/>
      <c r="V9" s="857"/>
      <c r="W9" s="858">
        <f>SUM(W10,W23)</f>
        <v>0</v>
      </c>
    </row>
    <row r="10" spans="2:34">
      <c r="B10" s="859" t="s">
        <v>486</v>
      </c>
      <c r="C10" s="855"/>
      <c r="D10" s="856"/>
      <c r="E10" s="857"/>
      <c r="F10" s="857"/>
      <c r="G10" s="968">
        <f>SUM(G11:G22)</f>
        <v>0</v>
      </c>
      <c r="H10" s="856"/>
      <c r="I10" s="857"/>
      <c r="J10" s="857"/>
      <c r="K10" s="968">
        <f>SUM(K11:K22)</f>
        <v>0</v>
      </c>
      <c r="L10" s="856"/>
      <c r="M10" s="857"/>
      <c r="N10" s="857"/>
      <c r="O10" s="968">
        <f>SUM(O11:O22)</f>
        <v>0</v>
      </c>
      <c r="P10" s="856"/>
      <c r="Q10" s="857"/>
      <c r="R10" s="857"/>
      <c r="S10" s="858">
        <f>SUM(S11:S22)</f>
        <v>0</v>
      </c>
      <c r="T10" s="856"/>
      <c r="U10" s="857"/>
      <c r="V10" s="857"/>
      <c r="W10" s="858">
        <f>SUM(W11:W22)</f>
        <v>0</v>
      </c>
    </row>
    <row r="11" spans="2:34">
      <c r="B11" s="860" t="s">
        <v>487</v>
      </c>
      <c r="C11" s="861" t="s">
        <v>488</v>
      </c>
      <c r="D11" s="926">
        <f>'Yatırımlar-Mevcut Bölge'!D11+'Yatırımlar-Genişleme1'!D11+'Yatırımlar-Genişleme2'!D11</f>
        <v>0</v>
      </c>
      <c r="E11" s="927" t="str">
        <f>IFERROR((('Yatırımlar-Mevcut Bölge'!D11*'Yatırımlar-Mevcut Bölge'!E11)+('Yatırımlar-Genişleme1'!D11*'Yatırımlar-Genişleme1'!E11)+('Yatırımlar-Genişleme2'!D11*'Yatırımlar-Genişleme2'!E11))/SUM('Yatırımlar-Mevcut Bölge'!D11,'Yatırımlar-Genişleme1'!D11,'Yatırımlar-Genişleme2'!D11),"")</f>
        <v/>
      </c>
      <c r="F11" s="927" t="str">
        <f>IFERROR((('Yatırımlar-Mevcut Bölge'!D11*'Yatırımlar-Mevcut Bölge'!F11)+('Yatırımlar-Genişleme1'!D11*'Yatırımlar-Genişleme1'!F11)+('Yatırımlar-Genişleme2'!D11*'Yatırımlar-Genişleme2'!F11))/SUM('Yatırımlar-Mevcut Bölge'!D11,'Yatırımlar-Genişleme1'!D11,'Yatırımlar-Genişleme2'!D11),"")</f>
        <v/>
      </c>
      <c r="G11" s="969" t="str">
        <f>IFERROR(D11*(E11+F11),"")</f>
        <v/>
      </c>
      <c r="H11" s="926">
        <f>'Yatırımlar-Mevcut Bölge'!H11+'Yatırımlar-Genişleme1'!H11+'Yatırımlar-Genişleme2'!H11</f>
        <v>0</v>
      </c>
      <c r="I11" s="927" t="str">
        <f>IFERROR((('Yatırımlar-Mevcut Bölge'!H11*'Yatırımlar-Mevcut Bölge'!I11)+('Yatırımlar-Genişleme1'!H11*'Yatırımlar-Genişleme1'!I11)+('Yatırımlar-Genişleme2'!H11*'Yatırımlar-Genişleme2'!I11))/SUM('Yatırımlar-Mevcut Bölge'!H11,'Yatırımlar-Genişleme1'!H11,'Yatırımlar-Genişleme2'!H11),"")</f>
        <v/>
      </c>
      <c r="J11" s="927" t="str">
        <f>IFERROR((('Yatırımlar-Mevcut Bölge'!H11*'Yatırımlar-Mevcut Bölge'!J11)+('Yatırımlar-Genişleme1'!H11*'Yatırımlar-Genişleme1'!J11)+('Yatırımlar-Genişleme2'!H11*'Yatırımlar-Genişleme2'!J11))/SUM('Yatırımlar-Mevcut Bölge'!H11,'Yatırımlar-Genişleme1'!H11,'Yatırımlar-Genişleme2'!H11),"")</f>
        <v/>
      </c>
      <c r="K11" s="969" t="str">
        <f>IFERROR(H11*(I11+J11),"")</f>
        <v/>
      </c>
      <c r="L11" s="926">
        <f>'Yatırımlar-Mevcut Bölge'!L11+'Yatırımlar-Genişleme1'!L11+'Yatırımlar-Genişleme2'!L11</f>
        <v>0</v>
      </c>
      <c r="M11" s="927" t="str">
        <f>IFERROR((('Yatırımlar-Mevcut Bölge'!L11*'Yatırımlar-Mevcut Bölge'!M11)+('Yatırımlar-Genişleme1'!L11*'Yatırımlar-Genişleme1'!M11)+('Yatırımlar-Genişleme2'!L11*'Yatırımlar-Genişleme2'!M11))/SUM('Yatırımlar-Mevcut Bölge'!L11,'Yatırımlar-Genişleme1'!L11,'Yatırımlar-Genişleme2'!L11),"")</f>
        <v/>
      </c>
      <c r="N11" s="927" t="str">
        <f>IFERROR((('Yatırımlar-Mevcut Bölge'!L11*'Yatırımlar-Mevcut Bölge'!N11)+('Yatırımlar-Genişleme1'!L11*'Yatırımlar-Genişleme1'!N11)+('Yatırımlar-Genişleme2'!L11*'Yatırımlar-Genişleme2'!N11))/SUM('Yatırımlar-Mevcut Bölge'!L11,'Yatırımlar-Genişleme1'!L11,'Yatırımlar-Genişleme2'!L11),"")</f>
        <v/>
      </c>
      <c r="O11" s="969" t="str">
        <f>IFERROR(L11*(M11+N11),"")</f>
        <v/>
      </c>
      <c r="P11" s="926">
        <f>'Yatırımlar-Mevcut Bölge'!P11+'Yatırımlar-Genişleme1'!P11+'Yatırımlar-Genişleme2'!P11</f>
        <v>0</v>
      </c>
      <c r="Q11" s="927" t="str">
        <f>IFERROR((('Yatırımlar-Mevcut Bölge'!P11*'Yatırımlar-Mevcut Bölge'!Q11)+('Yatırımlar-Genişleme1'!P11*'Yatırımlar-Genişleme1'!Q11)+('Yatırımlar-Genişleme2'!P11*'Yatırımlar-Genişleme2'!Q11))/SUM('Yatırımlar-Mevcut Bölge'!P11,'Yatırımlar-Genişleme1'!P11,'Yatırımlar-Genişleme2'!P11),"")</f>
        <v/>
      </c>
      <c r="R11" s="927" t="str">
        <f>IFERROR((('Yatırımlar-Mevcut Bölge'!P11*'Yatırımlar-Mevcut Bölge'!R11)+('Yatırımlar-Genişleme1'!P11*'Yatırımlar-Genişleme1'!R11)+('Yatırımlar-Genişleme2'!P11*'Yatırımlar-Genişleme2'!R11))/SUM('Yatırımlar-Mevcut Bölge'!P11,'Yatırımlar-Genişleme1'!P11,'Yatırımlar-Genişleme2'!P11),"")</f>
        <v/>
      </c>
      <c r="S11" s="906" t="str">
        <f>IFERROR(P11*(Q11+R11),"")</f>
        <v/>
      </c>
      <c r="T11" s="926">
        <f>'Yatırımlar-Mevcut Bölge'!T11+'Yatırımlar-Genişleme1'!T11+'Yatırımlar-Genişleme2'!T11</f>
        <v>0</v>
      </c>
      <c r="U11" s="927" t="str">
        <f>IFERROR((('Yatırımlar-Mevcut Bölge'!T11*'Yatırımlar-Mevcut Bölge'!U11)+('Yatırımlar-Genişleme1'!T11*'Yatırımlar-Genişleme1'!U11)+('Yatırımlar-Genişleme2'!T11*'Yatırımlar-Genişleme2'!U11))/SUM('Yatırımlar-Mevcut Bölge'!T11,'Yatırımlar-Genişleme1'!T11,'Yatırımlar-Genişleme2'!T11),"")</f>
        <v/>
      </c>
      <c r="V11" s="927" t="str">
        <f>IFERROR((('Yatırımlar-Mevcut Bölge'!T11*'Yatırımlar-Mevcut Bölge'!V11)+('Yatırımlar-Genişleme1'!T11*'Yatırımlar-Genişleme1'!V11)+('Yatırımlar-Genişleme2'!T11*'Yatırımlar-Genişleme2'!V11))/SUM('Yatırımlar-Mevcut Bölge'!T11,'Yatırımlar-Genişleme1'!T11,'Yatırımlar-Genişleme2'!T11),"")</f>
        <v/>
      </c>
      <c r="W11" s="906" t="str">
        <f>IFERROR(T11*(U11+V11),"")</f>
        <v/>
      </c>
    </row>
    <row r="12" spans="2:34">
      <c r="B12" s="860" t="s">
        <v>489</v>
      </c>
      <c r="C12" s="861" t="s">
        <v>488</v>
      </c>
      <c r="D12" s="926">
        <f>'Yatırımlar-Mevcut Bölge'!D12+'Yatırımlar-Genişleme1'!D12+'Yatırımlar-Genişleme2'!D12</f>
        <v>0</v>
      </c>
      <c r="E12" s="927" t="str">
        <f>IFERROR((('Yatırımlar-Mevcut Bölge'!D12*'Yatırımlar-Mevcut Bölge'!E12)+('Yatırımlar-Genişleme1'!D12*'Yatırımlar-Genişleme1'!E12)+('Yatırımlar-Genişleme2'!D12*'Yatırımlar-Genişleme2'!E12))/SUM('Yatırımlar-Mevcut Bölge'!D12,'Yatırımlar-Genişleme1'!D12,'Yatırımlar-Genişleme2'!D12),"")</f>
        <v/>
      </c>
      <c r="F12" s="927" t="str">
        <f>IFERROR((('Yatırımlar-Mevcut Bölge'!D12*'Yatırımlar-Mevcut Bölge'!F12)+('Yatırımlar-Genişleme1'!D12*'Yatırımlar-Genişleme1'!F12)+('Yatırımlar-Genişleme2'!D12*'Yatırımlar-Genişleme2'!F12))/SUM('Yatırımlar-Mevcut Bölge'!D12,'Yatırımlar-Genişleme1'!D12,'Yatırımlar-Genişleme2'!D12),"")</f>
        <v/>
      </c>
      <c r="G12" s="969" t="str">
        <f t="shared" ref="G12:G22" si="0">IFERROR(D12*(E12+F12),"")</f>
        <v/>
      </c>
      <c r="H12" s="926">
        <f>'Yatırımlar-Mevcut Bölge'!H12+'Yatırımlar-Genişleme1'!H12+'Yatırımlar-Genişleme2'!H12</f>
        <v>0</v>
      </c>
      <c r="I12" s="927" t="str">
        <f>IFERROR((('Yatırımlar-Mevcut Bölge'!H12*'Yatırımlar-Mevcut Bölge'!I12)+('Yatırımlar-Genişleme1'!H12*'Yatırımlar-Genişleme1'!I12)+('Yatırımlar-Genişleme2'!H12*'Yatırımlar-Genişleme2'!I12))/SUM('Yatırımlar-Mevcut Bölge'!H12,'Yatırımlar-Genişleme1'!H12,'Yatırımlar-Genişleme2'!H12),"")</f>
        <v/>
      </c>
      <c r="J12" s="927" t="str">
        <f>IFERROR((('Yatırımlar-Mevcut Bölge'!H12*'Yatırımlar-Mevcut Bölge'!J12)+('Yatırımlar-Genişleme1'!H12*'Yatırımlar-Genişleme1'!J12)+('Yatırımlar-Genişleme2'!H12*'Yatırımlar-Genişleme2'!J12))/SUM('Yatırımlar-Mevcut Bölge'!H12,'Yatırımlar-Genişleme1'!H12,'Yatırımlar-Genişleme2'!H12),"")</f>
        <v/>
      </c>
      <c r="K12" s="969" t="str">
        <f t="shared" ref="K12:K22" si="1">IFERROR(H12*(I12+J12),"")</f>
        <v/>
      </c>
      <c r="L12" s="926">
        <f>'Yatırımlar-Mevcut Bölge'!L12+'Yatırımlar-Genişleme1'!L12+'Yatırımlar-Genişleme2'!L12</f>
        <v>0</v>
      </c>
      <c r="M12" s="927" t="str">
        <f>IFERROR((('Yatırımlar-Mevcut Bölge'!L12*'Yatırımlar-Mevcut Bölge'!M12)+('Yatırımlar-Genişleme1'!L12*'Yatırımlar-Genişleme1'!M12)+('Yatırımlar-Genişleme2'!L12*'Yatırımlar-Genişleme2'!M12))/SUM('Yatırımlar-Mevcut Bölge'!L12,'Yatırımlar-Genişleme1'!L12,'Yatırımlar-Genişleme2'!L12),"")</f>
        <v/>
      </c>
      <c r="N12" s="927" t="str">
        <f>IFERROR((('Yatırımlar-Mevcut Bölge'!L12*'Yatırımlar-Mevcut Bölge'!N12)+('Yatırımlar-Genişleme1'!L12*'Yatırımlar-Genişleme1'!N12)+('Yatırımlar-Genişleme2'!L12*'Yatırımlar-Genişleme2'!N12))/SUM('Yatırımlar-Mevcut Bölge'!L12,'Yatırımlar-Genişleme1'!L12,'Yatırımlar-Genişleme2'!L12),"")</f>
        <v/>
      </c>
      <c r="O12" s="969" t="str">
        <f t="shared" ref="O12:O22" si="2">IFERROR(L12*(M12+N12),"")</f>
        <v/>
      </c>
      <c r="P12" s="926">
        <f>'Yatırımlar-Mevcut Bölge'!P12+'Yatırımlar-Genişleme1'!P12+'Yatırımlar-Genişleme2'!P12</f>
        <v>0</v>
      </c>
      <c r="Q12" s="927" t="str">
        <f>IFERROR((('Yatırımlar-Mevcut Bölge'!P12*'Yatırımlar-Mevcut Bölge'!Q12)+('Yatırımlar-Genişleme1'!P12*'Yatırımlar-Genişleme1'!Q12)+('Yatırımlar-Genişleme2'!P12*'Yatırımlar-Genişleme2'!Q12))/SUM('Yatırımlar-Mevcut Bölge'!P12,'Yatırımlar-Genişleme1'!P12,'Yatırımlar-Genişleme2'!P12),"")</f>
        <v/>
      </c>
      <c r="R12" s="927" t="str">
        <f>IFERROR((('Yatırımlar-Mevcut Bölge'!P12*'Yatırımlar-Mevcut Bölge'!R12)+('Yatırımlar-Genişleme1'!P12*'Yatırımlar-Genişleme1'!R12)+('Yatırımlar-Genişleme2'!P12*'Yatırımlar-Genişleme2'!R12))/SUM('Yatırımlar-Mevcut Bölge'!P12,'Yatırımlar-Genişleme1'!P12,'Yatırımlar-Genişleme2'!P12),"")</f>
        <v/>
      </c>
      <c r="S12" s="906" t="str">
        <f t="shared" ref="S12:S22" si="3">IFERROR(P12*(Q12+R12),"")</f>
        <v/>
      </c>
      <c r="T12" s="926">
        <f>'Yatırımlar-Mevcut Bölge'!T12+'Yatırımlar-Genişleme1'!T12+'Yatırımlar-Genişleme2'!T12</f>
        <v>0</v>
      </c>
      <c r="U12" s="927" t="str">
        <f>IFERROR((('Yatırımlar-Mevcut Bölge'!T12*'Yatırımlar-Mevcut Bölge'!U12)+('Yatırımlar-Genişleme1'!T12*'Yatırımlar-Genişleme1'!U12)+('Yatırımlar-Genişleme2'!T12*'Yatırımlar-Genişleme2'!U12))/SUM('Yatırımlar-Mevcut Bölge'!T12,'Yatırımlar-Genişleme1'!T12,'Yatırımlar-Genişleme2'!T12),"")</f>
        <v/>
      </c>
      <c r="V12" s="927" t="str">
        <f>IFERROR((('Yatırımlar-Mevcut Bölge'!T12*'Yatırımlar-Mevcut Bölge'!V12)+('Yatırımlar-Genişleme1'!T12*'Yatırımlar-Genişleme1'!V12)+('Yatırımlar-Genişleme2'!T12*'Yatırımlar-Genişleme2'!V12))/SUM('Yatırımlar-Mevcut Bölge'!T12,'Yatırımlar-Genişleme1'!T12,'Yatırımlar-Genişleme2'!T12),"")</f>
        <v/>
      </c>
      <c r="W12" s="906" t="str">
        <f t="shared" ref="W12:W22" si="4">IFERROR(T12*(U12+V12),"")</f>
        <v/>
      </c>
    </row>
    <row r="13" spans="2:34">
      <c r="B13" s="860" t="s">
        <v>490</v>
      </c>
      <c r="C13" s="861" t="s">
        <v>488</v>
      </c>
      <c r="D13" s="926">
        <f>'Yatırımlar-Mevcut Bölge'!D13+'Yatırımlar-Genişleme1'!D13+'Yatırımlar-Genişleme2'!D13</f>
        <v>0</v>
      </c>
      <c r="E13" s="927" t="str">
        <f>IFERROR((('Yatırımlar-Mevcut Bölge'!D13*'Yatırımlar-Mevcut Bölge'!E13)+('Yatırımlar-Genişleme1'!D13*'Yatırımlar-Genişleme1'!E13)+('Yatırımlar-Genişleme2'!D13*'Yatırımlar-Genişleme2'!E13))/SUM('Yatırımlar-Mevcut Bölge'!D13,'Yatırımlar-Genişleme1'!D13,'Yatırımlar-Genişleme2'!D13),"")</f>
        <v/>
      </c>
      <c r="F13" s="927" t="str">
        <f>IFERROR((('Yatırımlar-Mevcut Bölge'!D13*'Yatırımlar-Mevcut Bölge'!F13)+('Yatırımlar-Genişleme1'!D13*'Yatırımlar-Genişleme1'!F13)+('Yatırımlar-Genişleme2'!D13*'Yatırımlar-Genişleme2'!F13))/SUM('Yatırımlar-Mevcut Bölge'!D13,'Yatırımlar-Genişleme1'!D13,'Yatırımlar-Genişleme2'!D13),"")</f>
        <v/>
      </c>
      <c r="G13" s="969" t="str">
        <f t="shared" si="0"/>
        <v/>
      </c>
      <c r="H13" s="926">
        <f>'Yatırımlar-Mevcut Bölge'!H13+'Yatırımlar-Genişleme1'!H13+'Yatırımlar-Genişleme2'!H13</f>
        <v>0</v>
      </c>
      <c r="I13" s="927" t="str">
        <f>IFERROR((('Yatırımlar-Mevcut Bölge'!H13*'Yatırımlar-Mevcut Bölge'!I13)+('Yatırımlar-Genişleme1'!H13*'Yatırımlar-Genişleme1'!I13)+('Yatırımlar-Genişleme2'!H13*'Yatırımlar-Genişleme2'!I13))/SUM('Yatırımlar-Mevcut Bölge'!H13,'Yatırımlar-Genişleme1'!H13,'Yatırımlar-Genişleme2'!H13),"")</f>
        <v/>
      </c>
      <c r="J13" s="927" t="str">
        <f>IFERROR((('Yatırımlar-Mevcut Bölge'!H13*'Yatırımlar-Mevcut Bölge'!J13)+('Yatırımlar-Genişleme1'!H13*'Yatırımlar-Genişleme1'!J13)+('Yatırımlar-Genişleme2'!H13*'Yatırımlar-Genişleme2'!J13))/SUM('Yatırımlar-Mevcut Bölge'!H13,'Yatırımlar-Genişleme1'!H13,'Yatırımlar-Genişleme2'!H13),"")</f>
        <v/>
      </c>
      <c r="K13" s="969" t="str">
        <f t="shared" si="1"/>
        <v/>
      </c>
      <c r="L13" s="926">
        <f>'Yatırımlar-Mevcut Bölge'!L13+'Yatırımlar-Genişleme1'!L13+'Yatırımlar-Genişleme2'!L13</f>
        <v>0</v>
      </c>
      <c r="M13" s="927" t="str">
        <f>IFERROR((('Yatırımlar-Mevcut Bölge'!L13*'Yatırımlar-Mevcut Bölge'!M13)+('Yatırımlar-Genişleme1'!L13*'Yatırımlar-Genişleme1'!M13)+('Yatırımlar-Genişleme2'!L13*'Yatırımlar-Genişleme2'!M13))/SUM('Yatırımlar-Mevcut Bölge'!L13,'Yatırımlar-Genişleme1'!L13,'Yatırımlar-Genişleme2'!L13),"")</f>
        <v/>
      </c>
      <c r="N13" s="927" t="str">
        <f>IFERROR((('Yatırımlar-Mevcut Bölge'!L13*'Yatırımlar-Mevcut Bölge'!N13)+('Yatırımlar-Genişleme1'!L13*'Yatırımlar-Genişleme1'!N13)+('Yatırımlar-Genişleme2'!L13*'Yatırımlar-Genişleme2'!N13))/SUM('Yatırımlar-Mevcut Bölge'!L13,'Yatırımlar-Genişleme1'!L13,'Yatırımlar-Genişleme2'!L13),"")</f>
        <v/>
      </c>
      <c r="O13" s="969" t="str">
        <f t="shared" si="2"/>
        <v/>
      </c>
      <c r="P13" s="926">
        <f>'Yatırımlar-Mevcut Bölge'!P13+'Yatırımlar-Genişleme1'!P13+'Yatırımlar-Genişleme2'!P13</f>
        <v>0</v>
      </c>
      <c r="Q13" s="927" t="str">
        <f>IFERROR((('Yatırımlar-Mevcut Bölge'!P13*'Yatırımlar-Mevcut Bölge'!Q13)+('Yatırımlar-Genişleme1'!P13*'Yatırımlar-Genişleme1'!Q13)+('Yatırımlar-Genişleme2'!P13*'Yatırımlar-Genişleme2'!Q13))/SUM('Yatırımlar-Mevcut Bölge'!P13,'Yatırımlar-Genişleme1'!P13,'Yatırımlar-Genişleme2'!P13),"")</f>
        <v/>
      </c>
      <c r="R13" s="927" t="str">
        <f>IFERROR((('Yatırımlar-Mevcut Bölge'!P13*'Yatırımlar-Mevcut Bölge'!R13)+('Yatırımlar-Genişleme1'!P13*'Yatırımlar-Genişleme1'!R13)+('Yatırımlar-Genişleme2'!P13*'Yatırımlar-Genişleme2'!R13))/SUM('Yatırımlar-Mevcut Bölge'!P13,'Yatırımlar-Genişleme1'!P13,'Yatırımlar-Genişleme2'!P13),"")</f>
        <v/>
      </c>
      <c r="S13" s="906" t="str">
        <f t="shared" si="3"/>
        <v/>
      </c>
      <c r="T13" s="926">
        <f>'Yatırımlar-Mevcut Bölge'!T13+'Yatırımlar-Genişleme1'!T13+'Yatırımlar-Genişleme2'!T13</f>
        <v>0</v>
      </c>
      <c r="U13" s="927" t="str">
        <f>IFERROR((('Yatırımlar-Mevcut Bölge'!T13*'Yatırımlar-Mevcut Bölge'!U13)+('Yatırımlar-Genişleme1'!T13*'Yatırımlar-Genişleme1'!U13)+('Yatırımlar-Genişleme2'!T13*'Yatırımlar-Genişleme2'!U13))/SUM('Yatırımlar-Mevcut Bölge'!T13,'Yatırımlar-Genişleme1'!T13,'Yatırımlar-Genişleme2'!T13),"")</f>
        <v/>
      </c>
      <c r="V13" s="927" t="str">
        <f>IFERROR((('Yatırımlar-Mevcut Bölge'!T13*'Yatırımlar-Mevcut Bölge'!V13)+('Yatırımlar-Genişleme1'!T13*'Yatırımlar-Genişleme1'!V13)+('Yatırımlar-Genişleme2'!T13*'Yatırımlar-Genişleme2'!V13))/SUM('Yatırımlar-Mevcut Bölge'!T13,'Yatırımlar-Genişleme1'!T13,'Yatırımlar-Genişleme2'!T13),"")</f>
        <v/>
      </c>
      <c r="W13" s="906" t="str">
        <f t="shared" si="4"/>
        <v/>
      </c>
    </row>
    <row r="14" spans="2:34">
      <c r="B14" s="860" t="s">
        <v>491</v>
      </c>
      <c r="C14" s="861" t="s">
        <v>488</v>
      </c>
      <c r="D14" s="926">
        <f>'Yatırımlar-Mevcut Bölge'!D14+'Yatırımlar-Genişleme1'!D14+'Yatırımlar-Genişleme2'!D14</f>
        <v>0</v>
      </c>
      <c r="E14" s="927" t="str">
        <f>IFERROR((('Yatırımlar-Mevcut Bölge'!D14*'Yatırımlar-Mevcut Bölge'!E14)+('Yatırımlar-Genişleme1'!D14*'Yatırımlar-Genişleme1'!E14)+('Yatırımlar-Genişleme2'!D14*'Yatırımlar-Genişleme2'!E14))/SUM('Yatırımlar-Mevcut Bölge'!D14,'Yatırımlar-Genişleme1'!D14,'Yatırımlar-Genişleme2'!D14),"")</f>
        <v/>
      </c>
      <c r="F14" s="927" t="str">
        <f>IFERROR((('Yatırımlar-Mevcut Bölge'!D14*'Yatırımlar-Mevcut Bölge'!F14)+('Yatırımlar-Genişleme1'!D14*'Yatırımlar-Genişleme1'!F14)+('Yatırımlar-Genişleme2'!D14*'Yatırımlar-Genişleme2'!F14))/SUM('Yatırımlar-Mevcut Bölge'!D14,'Yatırımlar-Genişleme1'!D14,'Yatırımlar-Genişleme2'!D14),"")</f>
        <v/>
      </c>
      <c r="G14" s="969" t="str">
        <f t="shared" si="0"/>
        <v/>
      </c>
      <c r="H14" s="926">
        <f>'Yatırımlar-Mevcut Bölge'!H14+'Yatırımlar-Genişleme1'!H14+'Yatırımlar-Genişleme2'!H14</f>
        <v>0</v>
      </c>
      <c r="I14" s="927" t="str">
        <f>IFERROR((('Yatırımlar-Mevcut Bölge'!H14*'Yatırımlar-Mevcut Bölge'!I14)+('Yatırımlar-Genişleme1'!H14*'Yatırımlar-Genişleme1'!I14)+('Yatırımlar-Genişleme2'!H14*'Yatırımlar-Genişleme2'!I14))/SUM('Yatırımlar-Mevcut Bölge'!H14,'Yatırımlar-Genişleme1'!H14,'Yatırımlar-Genişleme2'!H14),"")</f>
        <v/>
      </c>
      <c r="J14" s="927" t="str">
        <f>IFERROR((('Yatırımlar-Mevcut Bölge'!H14*'Yatırımlar-Mevcut Bölge'!J14)+('Yatırımlar-Genişleme1'!H14*'Yatırımlar-Genişleme1'!J14)+('Yatırımlar-Genişleme2'!H14*'Yatırımlar-Genişleme2'!J14))/SUM('Yatırımlar-Mevcut Bölge'!H14,'Yatırımlar-Genişleme1'!H14,'Yatırımlar-Genişleme2'!H14),"")</f>
        <v/>
      </c>
      <c r="K14" s="969" t="str">
        <f t="shared" si="1"/>
        <v/>
      </c>
      <c r="L14" s="926">
        <f>'Yatırımlar-Mevcut Bölge'!L14+'Yatırımlar-Genişleme1'!L14+'Yatırımlar-Genişleme2'!L14</f>
        <v>0</v>
      </c>
      <c r="M14" s="927" t="str">
        <f>IFERROR((('Yatırımlar-Mevcut Bölge'!L14*'Yatırımlar-Mevcut Bölge'!M14)+('Yatırımlar-Genişleme1'!L14*'Yatırımlar-Genişleme1'!M14)+('Yatırımlar-Genişleme2'!L14*'Yatırımlar-Genişleme2'!M14))/SUM('Yatırımlar-Mevcut Bölge'!L14,'Yatırımlar-Genişleme1'!L14,'Yatırımlar-Genişleme2'!L14),"")</f>
        <v/>
      </c>
      <c r="N14" s="927" t="str">
        <f>IFERROR((('Yatırımlar-Mevcut Bölge'!L14*'Yatırımlar-Mevcut Bölge'!N14)+('Yatırımlar-Genişleme1'!L14*'Yatırımlar-Genişleme1'!N14)+('Yatırımlar-Genişleme2'!L14*'Yatırımlar-Genişleme2'!N14))/SUM('Yatırımlar-Mevcut Bölge'!L14,'Yatırımlar-Genişleme1'!L14,'Yatırımlar-Genişleme2'!L14),"")</f>
        <v/>
      </c>
      <c r="O14" s="969" t="str">
        <f t="shared" si="2"/>
        <v/>
      </c>
      <c r="P14" s="926">
        <f>'Yatırımlar-Mevcut Bölge'!P14+'Yatırımlar-Genişleme1'!P14+'Yatırımlar-Genişleme2'!P14</f>
        <v>0</v>
      </c>
      <c r="Q14" s="927" t="str">
        <f>IFERROR((('Yatırımlar-Mevcut Bölge'!P14*'Yatırımlar-Mevcut Bölge'!Q14)+('Yatırımlar-Genişleme1'!P14*'Yatırımlar-Genişleme1'!Q14)+('Yatırımlar-Genişleme2'!P14*'Yatırımlar-Genişleme2'!Q14))/SUM('Yatırımlar-Mevcut Bölge'!P14,'Yatırımlar-Genişleme1'!P14,'Yatırımlar-Genişleme2'!P14),"")</f>
        <v/>
      </c>
      <c r="R14" s="927" t="str">
        <f>IFERROR((('Yatırımlar-Mevcut Bölge'!P14*'Yatırımlar-Mevcut Bölge'!R14)+('Yatırımlar-Genişleme1'!P14*'Yatırımlar-Genişleme1'!R14)+('Yatırımlar-Genişleme2'!P14*'Yatırımlar-Genişleme2'!R14))/SUM('Yatırımlar-Mevcut Bölge'!P14,'Yatırımlar-Genişleme1'!P14,'Yatırımlar-Genişleme2'!P14),"")</f>
        <v/>
      </c>
      <c r="S14" s="906" t="str">
        <f t="shared" si="3"/>
        <v/>
      </c>
      <c r="T14" s="926">
        <f>'Yatırımlar-Mevcut Bölge'!T14+'Yatırımlar-Genişleme1'!T14+'Yatırımlar-Genişleme2'!T14</f>
        <v>0</v>
      </c>
      <c r="U14" s="927" t="str">
        <f>IFERROR((('Yatırımlar-Mevcut Bölge'!T14*'Yatırımlar-Mevcut Bölge'!U14)+('Yatırımlar-Genişleme1'!T14*'Yatırımlar-Genişleme1'!U14)+('Yatırımlar-Genişleme2'!T14*'Yatırımlar-Genişleme2'!U14))/SUM('Yatırımlar-Mevcut Bölge'!T14,'Yatırımlar-Genişleme1'!T14,'Yatırımlar-Genişleme2'!T14),"")</f>
        <v/>
      </c>
      <c r="V14" s="927" t="str">
        <f>IFERROR((('Yatırımlar-Mevcut Bölge'!T14*'Yatırımlar-Mevcut Bölge'!V14)+('Yatırımlar-Genişleme1'!T14*'Yatırımlar-Genişleme1'!V14)+('Yatırımlar-Genişleme2'!T14*'Yatırımlar-Genişleme2'!V14))/SUM('Yatırımlar-Mevcut Bölge'!T14,'Yatırımlar-Genişleme1'!T14,'Yatırımlar-Genişleme2'!T14),"")</f>
        <v/>
      </c>
      <c r="W14" s="906" t="str">
        <f t="shared" si="4"/>
        <v/>
      </c>
    </row>
    <row r="15" spans="2:34">
      <c r="B15" s="860" t="s">
        <v>492</v>
      </c>
      <c r="C15" s="861" t="s">
        <v>488</v>
      </c>
      <c r="D15" s="926">
        <f>'Yatırımlar-Mevcut Bölge'!D15+'Yatırımlar-Genişleme1'!D15+'Yatırımlar-Genişleme2'!D15</f>
        <v>0</v>
      </c>
      <c r="E15" s="927" t="str">
        <f>IFERROR((('Yatırımlar-Mevcut Bölge'!D15*'Yatırımlar-Mevcut Bölge'!E15)+('Yatırımlar-Genişleme1'!D15*'Yatırımlar-Genişleme1'!E15)+('Yatırımlar-Genişleme2'!D15*'Yatırımlar-Genişleme2'!E15))/SUM('Yatırımlar-Mevcut Bölge'!D15,'Yatırımlar-Genişleme1'!D15,'Yatırımlar-Genişleme2'!D15),"")</f>
        <v/>
      </c>
      <c r="F15" s="927" t="str">
        <f>IFERROR((('Yatırımlar-Mevcut Bölge'!D15*'Yatırımlar-Mevcut Bölge'!F15)+('Yatırımlar-Genişleme1'!D15*'Yatırımlar-Genişleme1'!F15)+('Yatırımlar-Genişleme2'!D15*'Yatırımlar-Genişleme2'!F15))/SUM('Yatırımlar-Mevcut Bölge'!D15,'Yatırımlar-Genişleme1'!D15,'Yatırımlar-Genişleme2'!D15),"")</f>
        <v/>
      </c>
      <c r="G15" s="969" t="str">
        <f t="shared" si="0"/>
        <v/>
      </c>
      <c r="H15" s="926">
        <f>'Yatırımlar-Mevcut Bölge'!H15+'Yatırımlar-Genişleme1'!H15+'Yatırımlar-Genişleme2'!H15</f>
        <v>0</v>
      </c>
      <c r="I15" s="927" t="str">
        <f>IFERROR((('Yatırımlar-Mevcut Bölge'!H15*'Yatırımlar-Mevcut Bölge'!I15)+('Yatırımlar-Genişleme1'!H15*'Yatırımlar-Genişleme1'!I15)+('Yatırımlar-Genişleme2'!H15*'Yatırımlar-Genişleme2'!I15))/SUM('Yatırımlar-Mevcut Bölge'!H15,'Yatırımlar-Genişleme1'!H15,'Yatırımlar-Genişleme2'!H15),"")</f>
        <v/>
      </c>
      <c r="J15" s="927" t="str">
        <f>IFERROR((('Yatırımlar-Mevcut Bölge'!H15*'Yatırımlar-Mevcut Bölge'!J15)+('Yatırımlar-Genişleme1'!H15*'Yatırımlar-Genişleme1'!J15)+('Yatırımlar-Genişleme2'!H15*'Yatırımlar-Genişleme2'!J15))/SUM('Yatırımlar-Mevcut Bölge'!H15,'Yatırımlar-Genişleme1'!H15,'Yatırımlar-Genişleme2'!H15),"")</f>
        <v/>
      </c>
      <c r="K15" s="969" t="str">
        <f t="shared" si="1"/>
        <v/>
      </c>
      <c r="L15" s="926">
        <f>'Yatırımlar-Mevcut Bölge'!L15+'Yatırımlar-Genişleme1'!L15+'Yatırımlar-Genişleme2'!L15</f>
        <v>0</v>
      </c>
      <c r="M15" s="927" t="str">
        <f>IFERROR((('Yatırımlar-Mevcut Bölge'!L15*'Yatırımlar-Mevcut Bölge'!M15)+('Yatırımlar-Genişleme1'!L15*'Yatırımlar-Genişleme1'!M15)+('Yatırımlar-Genişleme2'!L15*'Yatırımlar-Genişleme2'!M15))/SUM('Yatırımlar-Mevcut Bölge'!L15,'Yatırımlar-Genişleme1'!L15,'Yatırımlar-Genişleme2'!L15),"")</f>
        <v/>
      </c>
      <c r="N15" s="927" t="str">
        <f>IFERROR((('Yatırımlar-Mevcut Bölge'!L15*'Yatırımlar-Mevcut Bölge'!N15)+('Yatırımlar-Genişleme1'!L15*'Yatırımlar-Genişleme1'!N15)+('Yatırımlar-Genişleme2'!L15*'Yatırımlar-Genişleme2'!N15))/SUM('Yatırımlar-Mevcut Bölge'!L15,'Yatırımlar-Genişleme1'!L15,'Yatırımlar-Genişleme2'!L15),"")</f>
        <v/>
      </c>
      <c r="O15" s="969" t="str">
        <f t="shared" si="2"/>
        <v/>
      </c>
      <c r="P15" s="926">
        <f>'Yatırımlar-Mevcut Bölge'!P15+'Yatırımlar-Genişleme1'!P15+'Yatırımlar-Genişleme2'!P15</f>
        <v>0</v>
      </c>
      <c r="Q15" s="927" t="str">
        <f>IFERROR((('Yatırımlar-Mevcut Bölge'!P15*'Yatırımlar-Mevcut Bölge'!Q15)+('Yatırımlar-Genişleme1'!P15*'Yatırımlar-Genişleme1'!Q15)+('Yatırımlar-Genişleme2'!P15*'Yatırımlar-Genişleme2'!Q15))/SUM('Yatırımlar-Mevcut Bölge'!P15,'Yatırımlar-Genişleme1'!P15,'Yatırımlar-Genişleme2'!P15),"")</f>
        <v/>
      </c>
      <c r="R15" s="927" t="str">
        <f>IFERROR((('Yatırımlar-Mevcut Bölge'!P15*'Yatırımlar-Mevcut Bölge'!R15)+('Yatırımlar-Genişleme1'!P15*'Yatırımlar-Genişleme1'!R15)+('Yatırımlar-Genişleme2'!P15*'Yatırımlar-Genişleme2'!R15))/SUM('Yatırımlar-Mevcut Bölge'!P15,'Yatırımlar-Genişleme1'!P15,'Yatırımlar-Genişleme2'!P15),"")</f>
        <v/>
      </c>
      <c r="S15" s="906" t="str">
        <f t="shared" si="3"/>
        <v/>
      </c>
      <c r="T15" s="926">
        <f>'Yatırımlar-Mevcut Bölge'!T15+'Yatırımlar-Genişleme1'!T15+'Yatırımlar-Genişleme2'!T15</f>
        <v>0</v>
      </c>
      <c r="U15" s="927" t="str">
        <f>IFERROR((('Yatırımlar-Mevcut Bölge'!T15*'Yatırımlar-Mevcut Bölge'!U15)+('Yatırımlar-Genişleme1'!T15*'Yatırımlar-Genişleme1'!U15)+('Yatırımlar-Genişleme2'!T15*'Yatırımlar-Genişleme2'!U15))/SUM('Yatırımlar-Mevcut Bölge'!T15,'Yatırımlar-Genişleme1'!T15,'Yatırımlar-Genişleme2'!T15),"")</f>
        <v/>
      </c>
      <c r="V15" s="927" t="str">
        <f>IFERROR((('Yatırımlar-Mevcut Bölge'!T15*'Yatırımlar-Mevcut Bölge'!V15)+('Yatırımlar-Genişleme1'!T15*'Yatırımlar-Genişleme1'!V15)+('Yatırımlar-Genişleme2'!T15*'Yatırımlar-Genişleme2'!V15))/SUM('Yatırımlar-Mevcut Bölge'!T15,'Yatırımlar-Genişleme1'!T15,'Yatırımlar-Genişleme2'!T15),"")</f>
        <v/>
      </c>
      <c r="W15" s="906" t="str">
        <f t="shared" si="4"/>
        <v/>
      </c>
    </row>
    <row r="16" spans="2:34">
      <c r="B16" s="860" t="s">
        <v>493</v>
      </c>
      <c r="C16" s="861" t="s">
        <v>488</v>
      </c>
      <c r="D16" s="926">
        <f>'Yatırımlar-Mevcut Bölge'!D16+'Yatırımlar-Genişleme1'!D16+'Yatırımlar-Genişleme2'!D16</f>
        <v>0</v>
      </c>
      <c r="E16" s="927" t="str">
        <f>IFERROR((('Yatırımlar-Mevcut Bölge'!D16*'Yatırımlar-Mevcut Bölge'!E16)+('Yatırımlar-Genişleme1'!D16*'Yatırımlar-Genişleme1'!E16)+('Yatırımlar-Genişleme2'!D16*'Yatırımlar-Genişleme2'!E16))/SUM('Yatırımlar-Mevcut Bölge'!D16,'Yatırımlar-Genişleme1'!D16,'Yatırımlar-Genişleme2'!D16),"")</f>
        <v/>
      </c>
      <c r="F16" s="927" t="str">
        <f>IFERROR((('Yatırımlar-Mevcut Bölge'!D16*'Yatırımlar-Mevcut Bölge'!F16)+('Yatırımlar-Genişleme1'!D16*'Yatırımlar-Genişleme1'!F16)+('Yatırımlar-Genişleme2'!D16*'Yatırımlar-Genişleme2'!F16))/SUM('Yatırımlar-Mevcut Bölge'!D16,'Yatırımlar-Genişleme1'!D16,'Yatırımlar-Genişleme2'!D16),"")</f>
        <v/>
      </c>
      <c r="G16" s="969" t="str">
        <f t="shared" si="0"/>
        <v/>
      </c>
      <c r="H16" s="926">
        <f>'Yatırımlar-Mevcut Bölge'!H16+'Yatırımlar-Genişleme1'!H16+'Yatırımlar-Genişleme2'!H16</f>
        <v>0</v>
      </c>
      <c r="I16" s="927" t="str">
        <f>IFERROR((('Yatırımlar-Mevcut Bölge'!H16*'Yatırımlar-Mevcut Bölge'!I16)+('Yatırımlar-Genişleme1'!H16*'Yatırımlar-Genişleme1'!I16)+('Yatırımlar-Genişleme2'!H16*'Yatırımlar-Genişleme2'!I16))/SUM('Yatırımlar-Mevcut Bölge'!H16,'Yatırımlar-Genişleme1'!H16,'Yatırımlar-Genişleme2'!H16),"")</f>
        <v/>
      </c>
      <c r="J16" s="927" t="str">
        <f>IFERROR((('Yatırımlar-Mevcut Bölge'!H16*'Yatırımlar-Mevcut Bölge'!J16)+('Yatırımlar-Genişleme1'!H16*'Yatırımlar-Genişleme1'!J16)+('Yatırımlar-Genişleme2'!H16*'Yatırımlar-Genişleme2'!J16))/SUM('Yatırımlar-Mevcut Bölge'!H16,'Yatırımlar-Genişleme1'!H16,'Yatırımlar-Genişleme2'!H16),"")</f>
        <v/>
      </c>
      <c r="K16" s="969" t="str">
        <f t="shared" si="1"/>
        <v/>
      </c>
      <c r="L16" s="926">
        <f>'Yatırımlar-Mevcut Bölge'!L16+'Yatırımlar-Genişleme1'!L16+'Yatırımlar-Genişleme2'!L16</f>
        <v>0</v>
      </c>
      <c r="M16" s="927" t="str">
        <f>IFERROR((('Yatırımlar-Mevcut Bölge'!L16*'Yatırımlar-Mevcut Bölge'!M16)+('Yatırımlar-Genişleme1'!L16*'Yatırımlar-Genişleme1'!M16)+('Yatırımlar-Genişleme2'!L16*'Yatırımlar-Genişleme2'!M16))/SUM('Yatırımlar-Mevcut Bölge'!L16,'Yatırımlar-Genişleme1'!L16,'Yatırımlar-Genişleme2'!L16),"")</f>
        <v/>
      </c>
      <c r="N16" s="927" t="str">
        <f>IFERROR((('Yatırımlar-Mevcut Bölge'!L16*'Yatırımlar-Mevcut Bölge'!N16)+('Yatırımlar-Genişleme1'!L16*'Yatırımlar-Genişleme1'!N16)+('Yatırımlar-Genişleme2'!L16*'Yatırımlar-Genişleme2'!N16))/SUM('Yatırımlar-Mevcut Bölge'!L16,'Yatırımlar-Genişleme1'!L16,'Yatırımlar-Genişleme2'!L16),"")</f>
        <v/>
      </c>
      <c r="O16" s="969" t="str">
        <f t="shared" si="2"/>
        <v/>
      </c>
      <c r="P16" s="926">
        <f>'Yatırımlar-Mevcut Bölge'!P16+'Yatırımlar-Genişleme1'!P16+'Yatırımlar-Genişleme2'!P16</f>
        <v>0</v>
      </c>
      <c r="Q16" s="927" t="str">
        <f>IFERROR((('Yatırımlar-Mevcut Bölge'!P16*'Yatırımlar-Mevcut Bölge'!Q16)+('Yatırımlar-Genişleme1'!P16*'Yatırımlar-Genişleme1'!Q16)+('Yatırımlar-Genişleme2'!P16*'Yatırımlar-Genişleme2'!Q16))/SUM('Yatırımlar-Mevcut Bölge'!P16,'Yatırımlar-Genişleme1'!P16,'Yatırımlar-Genişleme2'!P16),"")</f>
        <v/>
      </c>
      <c r="R16" s="927" t="str">
        <f>IFERROR((('Yatırımlar-Mevcut Bölge'!P16*'Yatırımlar-Mevcut Bölge'!R16)+('Yatırımlar-Genişleme1'!P16*'Yatırımlar-Genişleme1'!R16)+('Yatırımlar-Genişleme2'!P16*'Yatırımlar-Genişleme2'!R16))/SUM('Yatırımlar-Mevcut Bölge'!P16,'Yatırımlar-Genişleme1'!P16,'Yatırımlar-Genişleme2'!P16),"")</f>
        <v/>
      </c>
      <c r="S16" s="906" t="str">
        <f t="shared" si="3"/>
        <v/>
      </c>
      <c r="T16" s="926">
        <f>'Yatırımlar-Mevcut Bölge'!T16+'Yatırımlar-Genişleme1'!T16+'Yatırımlar-Genişleme2'!T16</f>
        <v>0</v>
      </c>
      <c r="U16" s="927" t="str">
        <f>IFERROR((('Yatırımlar-Mevcut Bölge'!T16*'Yatırımlar-Mevcut Bölge'!U16)+('Yatırımlar-Genişleme1'!T16*'Yatırımlar-Genişleme1'!U16)+('Yatırımlar-Genişleme2'!T16*'Yatırımlar-Genişleme2'!U16))/SUM('Yatırımlar-Mevcut Bölge'!T16,'Yatırımlar-Genişleme1'!T16,'Yatırımlar-Genişleme2'!T16),"")</f>
        <v/>
      </c>
      <c r="V16" s="927" t="str">
        <f>IFERROR((('Yatırımlar-Mevcut Bölge'!T16*'Yatırımlar-Mevcut Bölge'!V16)+('Yatırımlar-Genişleme1'!T16*'Yatırımlar-Genişleme1'!V16)+('Yatırımlar-Genişleme2'!T16*'Yatırımlar-Genişleme2'!V16))/SUM('Yatırımlar-Mevcut Bölge'!T16,'Yatırımlar-Genişleme1'!T16,'Yatırımlar-Genişleme2'!T16),"")</f>
        <v/>
      </c>
      <c r="W16" s="906" t="str">
        <f t="shared" si="4"/>
        <v/>
      </c>
    </row>
    <row r="17" spans="2:23">
      <c r="B17" s="860" t="s">
        <v>494</v>
      </c>
      <c r="C17" s="861" t="s">
        <v>488</v>
      </c>
      <c r="D17" s="926">
        <f>'Yatırımlar-Mevcut Bölge'!D17+'Yatırımlar-Genişleme1'!D17+'Yatırımlar-Genişleme2'!D17</f>
        <v>0</v>
      </c>
      <c r="E17" s="927" t="str">
        <f>IFERROR((('Yatırımlar-Mevcut Bölge'!D17*'Yatırımlar-Mevcut Bölge'!E17)+('Yatırımlar-Genişleme1'!D17*'Yatırımlar-Genişleme1'!E17)+('Yatırımlar-Genişleme2'!D17*'Yatırımlar-Genişleme2'!E17))/SUM('Yatırımlar-Mevcut Bölge'!D17,'Yatırımlar-Genişleme1'!D17,'Yatırımlar-Genişleme2'!D17),"")</f>
        <v/>
      </c>
      <c r="F17" s="927" t="str">
        <f>IFERROR((('Yatırımlar-Mevcut Bölge'!D17*'Yatırımlar-Mevcut Bölge'!F17)+('Yatırımlar-Genişleme1'!D17*'Yatırımlar-Genişleme1'!F17)+('Yatırımlar-Genişleme2'!D17*'Yatırımlar-Genişleme2'!F17))/SUM('Yatırımlar-Mevcut Bölge'!D17,'Yatırımlar-Genişleme1'!D17,'Yatırımlar-Genişleme2'!D17),"")</f>
        <v/>
      </c>
      <c r="G17" s="969" t="str">
        <f t="shared" si="0"/>
        <v/>
      </c>
      <c r="H17" s="926">
        <f>'Yatırımlar-Mevcut Bölge'!H17+'Yatırımlar-Genişleme1'!H17+'Yatırımlar-Genişleme2'!H17</f>
        <v>0</v>
      </c>
      <c r="I17" s="927" t="str">
        <f>IFERROR((('Yatırımlar-Mevcut Bölge'!H17*'Yatırımlar-Mevcut Bölge'!I17)+('Yatırımlar-Genişleme1'!H17*'Yatırımlar-Genişleme1'!I17)+('Yatırımlar-Genişleme2'!H17*'Yatırımlar-Genişleme2'!I17))/SUM('Yatırımlar-Mevcut Bölge'!H17,'Yatırımlar-Genişleme1'!H17,'Yatırımlar-Genişleme2'!H17),"")</f>
        <v/>
      </c>
      <c r="J17" s="927" t="str">
        <f>IFERROR((('Yatırımlar-Mevcut Bölge'!H17*'Yatırımlar-Mevcut Bölge'!J17)+('Yatırımlar-Genişleme1'!H17*'Yatırımlar-Genişleme1'!J17)+('Yatırımlar-Genişleme2'!H17*'Yatırımlar-Genişleme2'!J17))/SUM('Yatırımlar-Mevcut Bölge'!H17,'Yatırımlar-Genişleme1'!H17,'Yatırımlar-Genişleme2'!H17),"")</f>
        <v/>
      </c>
      <c r="K17" s="969" t="str">
        <f t="shared" si="1"/>
        <v/>
      </c>
      <c r="L17" s="926">
        <f>'Yatırımlar-Mevcut Bölge'!L17+'Yatırımlar-Genişleme1'!L17+'Yatırımlar-Genişleme2'!L17</f>
        <v>0</v>
      </c>
      <c r="M17" s="927" t="str">
        <f>IFERROR((('Yatırımlar-Mevcut Bölge'!L17*'Yatırımlar-Mevcut Bölge'!M17)+('Yatırımlar-Genişleme1'!L17*'Yatırımlar-Genişleme1'!M17)+('Yatırımlar-Genişleme2'!L17*'Yatırımlar-Genişleme2'!M17))/SUM('Yatırımlar-Mevcut Bölge'!L17,'Yatırımlar-Genişleme1'!L17,'Yatırımlar-Genişleme2'!L17),"")</f>
        <v/>
      </c>
      <c r="N17" s="927" t="str">
        <f>IFERROR((('Yatırımlar-Mevcut Bölge'!L17*'Yatırımlar-Mevcut Bölge'!N17)+('Yatırımlar-Genişleme1'!L17*'Yatırımlar-Genişleme1'!N17)+('Yatırımlar-Genişleme2'!L17*'Yatırımlar-Genişleme2'!N17))/SUM('Yatırımlar-Mevcut Bölge'!L17,'Yatırımlar-Genişleme1'!L17,'Yatırımlar-Genişleme2'!L17),"")</f>
        <v/>
      </c>
      <c r="O17" s="969" t="str">
        <f t="shared" si="2"/>
        <v/>
      </c>
      <c r="P17" s="926">
        <f>'Yatırımlar-Mevcut Bölge'!P17+'Yatırımlar-Genişleme1'!P17+'Yatırımlar-Genişleme2'!P17</f>
        <v>0</v>
      </c>
      <c r="Q17" s="927" t="str">
        <f>IFERROR((('Yatırımlar-Mevcut Bölge'!P17*'Yatırımlar-Mevcut Bölge'!Q17)+('Yatırımlar-Genişleme1'!P17*'Yatırımlar-Genişleme1'!Q17)+('Yatırımlar-Genişleme2'!P17*'Yatırımlar-Genişleme2'!Q17))/SUM('Yatırımlar-Mevcut Bölge'!P17,'Yatırımlar-Genişleme1'!P17,'Yatırımlar-Genişleme2'!P17),"")</f>
        <v/>
      </c>
      <c r="R17" s="927" t="str">
        <f>IFERROR((('Yatırımlar-Mevcut Bölge'!P17*'Yatırımlar-Mevcut Bölge'!R17)+('Yatırımlar-Genişleme1'!P17*'Yatırımlar-Genişleme1'!R17)+('Yatırımlar-Genişleme2'!P17*'Yatırımlar-Genişleme2'!R17))/SUM('Yatırımlar-Mevcut Bölge'!P17,'Yatırımlar-Genişleme1'!P17,'Yatırımlar-Genişleme2'!P17),"")</f>
        <v/>
      </c>
      <c r="S17" s="906" t="str">
        <f t="shared" si="3"/>
        <v/>
      </c>
      <c r="T17" s="926">
        <f>'Yatırımlar-Mevcut Bölge'!T17+'Yatırımlar-Genişleme1'!T17+'Yatırımlar-Genişleme2'!T17</f>
        <v>0</v>
      </c>
      <c r="U17" s="927" t="str">
        <f>IFERROR((('Yatırımlar-Mevcut Bölge'!T17*'Yatırımlar-Mevcut Bölge'!U17)+('Yatırımlar-Genişleme1'!T17*'Yatırımlar-Genişleme1'!U17)+('Yatırımlar-Genişleme2'!T17*'Yatırımlar-Genişleme2'!U17))/SUM('Yatırımlar-Mevcut Bölge'!T17,'Yatırımlar-Genişleme1'!T17,'Yatırımlar-Genişleme2'!T17),"")</f>
        <v/>
      </c>
      <c r="V17" s="927" t="str">
        <f>IFERROR((('Yatırımlar-Mevcut Bölge'!T17*'Yatırımlar-Mevcut Bölge'!V17)+('Yatırımlar-Genişleme1'!T17*'Yatırımlar-Genişleme1'!V17)+('Yatırımlar-Genişleme2'!T17*'Yatırımlar-Genişleme2'!V17))/SUM('Yatırımlar-Mevcut Bölge'!T17,'Yatırımlar-Genişleme1'!T17,'Yatırımlar-Genişleme2'!T17),"")</f>
        <v/>
      </c>
      <c r="W17" s="906" t="str">
        <f t="shared" si="4"/>
        <v/>
      </c>
    </row>
    <row r="18" spans="2:23">
      <c r="B18" s="860" t="s">
        <v>495</v>
      </c>
      <c r="C18" s="861" t="s">
        <v>488</v>
      </c>
      <c r="D18" s="926">
        <f>'Yatırımlar-Mevcut Bölge'!D18+'Yatırımlar-Genişleme1'!D18+'Yatırımlar-Genişleme2'!D18</f>
        <v>0</v>
      </c>
      <c r="E18" s="927" t="str">
        <f>IFERROR((('Yatırımlar-Mevcut Bölge'!D18*'Yatırımlar-Mevcut Bölge'!E18)+('Yatırımlar-Genişleme1'!D18*'Yatırımlar-Genişleme1'!E18)+('Yatırımlar-Genişleme2'!D18*'Yatırımlar-Genişleme2'!E18))/SUM('Yatırımlar-Mevcut Bölge'!D18,'Yatırımlar-Genişleme1'!D18,'Yatırımlar-Genişleme2'!D18),"")</f>
        <v/>
      </c>
      <c r="F18" s="927" t="str">
        <f>IFERROR((('Yatırımlar-Mevcut Bölge'!D18*'Yatırımlar-Mevcut Bölge'!F18)+('Yatırımlar-Genişleme1'!D18*'Yatırımlar-Genişleme1'!F18)+('Yatırımlar-Genişleme2'!D18*'Yatırımlar-Genişleme2'!F18))/SUM('Yatırımlar-Mevcut Bölge'!D18,'Yatırımlar-Genişleme1'!D18,'Yatırımlar-Genişleme2'!D18),"")</f>
        <v/>
      </c>
      <c r="G18" s="969" t="str">
        <f t="shared" si="0"/>
        <v/>
      </c>
      <c r="H18" s="926">
        <f>'Yatırımlar-Mevcut Bölge'!H18+'Yatırımlar-Genişleme1'!H18+'Yatırımlar-Genişleme2'!H18</f>
        <v>0</v>
      </c>
      <c r="I18" s="927" t="str">
        <f>IFERROR((('Yatırımlar-Mevcut Bölge'!H18*'Yatırımlar-Mevcut Bölge'!I18)+('Yatırımlar-Genişleme1'!H18*'Yatırımlar-Genişleme1'!I18)+('Yatırımlar-Genişleme2'!H18*'Yatırımlar-Genişleme2'!I18))/SUM('Yatırımlar-Mevcut Bölge'!H18,'Yatırımlar-Genişleme1'!H18,'Yatırımlar-Genişleme2'!H18),"")</f>
        <v/>
      </c>
      <c r="J18" s="927" t="str">
        <f>IFERROR((('Yatırımlar-Mevcut Bölge'!H18*'Yatırımlar-Mevcut Bölge'!J18)+('Yatırımlar-Genişleme1'!H18*'Yatırımlar-Genişleme1'!J18)+('Yatırımlar-Genişleme2'!H18*'Yatırımlar-Genişleme2'!J18))/SUM('Yatırımlar-Mevcut Bölge'!H18,'Yatırımlar-Genişleme1'!H18,'Yatırımlar-Genişleme2'!H18),"")</f>
        <v/>
      </c>
      <c r="K18" s="969" t="str">
        <f t="shared" si="1"/>
        <v/>
      </c>
      <c r="L18" s="926">
        <f>'Yatırımlar-Mevcut Bölge'!L18+'Yatırımlar-Genişleme1'!L18+'Yatırımlar-Genişleme2'!L18</f>
        <v>0</v>
      </c>
      <c r="M18" s="927" t="str">
        <f>IFERROR((('Yatırımlar-Mevcut Bölge'!L18*'Yatırımlar-Mevcut Bölge'!M18)+('Yatırımlar-Genişleme1'!L18*'Yatırımlar-Genişleme1'!M18)+('Yatırımlar-Genişleme2'!L18*'Yatırımlar-Genişleme2'!M18))/SUM('Yatırımlar-Mevcut Bölge'!L18,'Yatırımlar-Genişleme1'!L18,'Yatırımlar-Genişleme2'!L18),"")</f>
        <v/>
      </c>
      <c r="N18" s="927" t="str">
        <f>IFERROR((('Yatırımlar-Mevcut Bölge'!L18*'Yatırımlar-Mevcut Bölge'!N18)+('Yatırımlar-Genişleme1'!L18*'Yatırımlar-Genişleme1'!N18)+('Yatırımlar-Genişleme2'!L18*'Yatırımlar-Genişleme2'!N18))/SUM('Yatırımlar-Mevcut Bölge'!L18,'Yatırımlar-Genişleme1'!L18,'Yatırımlar-Genişleme2'!L18),"")</f>
        <v/>
      </c>
      <c r="O18" s="969" t="str">
        <f t="shared" si="2"/>
        <v/>
      </c>
      <c r="P18" s="926">
        <f>'Yatırımlar-Mevcut Bölge'!P18+'Yatırımlar-Genişleme1'!P18+'Yatırımlar-Genişleme2'!P18</f>
        <v>0</v>
      </c>
      <c r="Q18" s="927" t="str">
        <f>IFERROR((('Yatırımlar-Mevcut Bölge'!P18*'Yatırımlar-Mevcut Bölge'!Q18)+('Yatırımlar-Genişleme1'!P18*'Yatırımlar-Genişleme1'!Q18)+('Yatırımlar-Genişleme2'!P18*'Yatırımlar-Genişleme2'!Q18))/SUM('Yatırımlar-Mevcut Bölge'!P18,'Yatırımlar-Genişleme1'!P18,'Yatırımlar-Genişleme2'!P18),"")</f>
        <v/>
      </c>
      <c r="R18" s="927" t="str">
        <f>IFERROR((('Yatırımlar-Mevcut Bölge'!P18*'Yatırımlar-Mevcut Bölge'!R18)+('Yatırımlar-Genişleme1'!P18*'Yatırımlar-Genişleme1'!R18)+('Yatırımlar-Genişleme2'!P18*'Yatırımlar-Genişleme2'!R18))/SUM('Yatırımlar-Mevcut Bölge'!P18,'Yatırımlar-Genişleme1'!P18,'Yatırımlar-Genişleme2'!P18),"")</f>
        <v/>
      </c>
      <c r="S18" s="906" t="str">
        <f t="shared" si="3"/>
        <v/>
      </c>
      <c r="T18" s="926">
        <f>'Yatırımlar-Mevcut Bölge'!T18+'Yatırımlar-Genişleme1'!T18+'Yatırımlar-Genişleme2'!T18</f>
        <v>0</v>
      </c>
      <c r="U18" s="927" t="str">
        <f>IFERROR((('Yatırımlar-Mevcut Bölge'!T18*'Yatırımlar-Mevcut Bölge'!U18)+('Yatırımlar-Genişleme1'!T18*'Yatırımlar-Genişleme1'!U18)+('Yatırımlar-Genişleme2'!T18*'Yatırımlar-Genişleme2'!U18))/SUM('Yatırımlar-Mevcut Bölge'!T18,'Yatırımlar-Genişleme1'!T18,'Yatırımlar-Genişleme2'!T18),"")</f>
        <v/>
      </c>
      <c r="V18" s="927" t="str">
        <f>IFERROR((('Yatırımlar-Mevcut Bölge'!T18*'Yatırımlar-Mevcut Bölge'!V18)+('Yatırımlar-Genişleme1'!T18*'Yatırımlar-Genişleme1'!V18)+('Yatırımlar-Genişleme2'!T18*'Yatırımlar-Genişleme2'!V18))/SUM('Yatırımlar-Mevcut Bölge'!T18,'Yatırımlar-Genişleme1'!T18,'Yatırımlar-Genişleme2'!T18),"")</f>
        <v/>
      </c>
      <c r="W18" s="906" t="str">
        <f t="shared" si="4"/>
        <v/>
      </c>
    </row>
    <row r="19" spans="2:23">
      <c r="B19" s="860" t="s">
        <v>496</v>
      </c>
      <c r="C19" s="861" t="s">
        <v>488</v>
      </c>
      <c r="D19" s="926">
        <f>'Yatırımlar-Mevcut Bölge'!D19+'Yatırımlar-Genişleme1'!D19+'Yatırımlar-Genişleme2'!D19</f>
        <v>0</v>
      </c>
      <c r="E19" s="927" t="str">
        <f>IFERROR((('Yatırımlar-Mevcut Bölge'!D19*'Yatırımlar-Mevcut Bölge'!E19)+('Yatırımlar-Genişleme1'!D19*'Yatırımlar-Genişleme1'!E19)+('Yatırımlar-Genişleme2'!D19*'Yatırımlar-Genişleme2'!E19))/SUM('Yatırımlar-Mevcut Bölge'!D19,'Yatırımlar-Genişleme1'!D19,'Yatırımlar-Genişleme2'!D19),"")</f>
        <v/>
      </c>
      <c r="F19" s="927" t="str">
        <f>IFERROR((('Yatırımlar-Mevcut Bölge'!D19*'Yatırımlar-Mevcut Bölge'!F19)+('Yatırımlar-Genişleme1'!D19*'Yatırımlar-Genişleme1'!F19)+('Yatırımlar-Genişleme2'!D19*'Yatırımlar-Genişleme2'!F19))/SUM('Yatırımlar-Mevcut Bölge'!D19,'Yatırımlar-Genişleme1'!D19,'Yatırımlar-Genişleme2'!D19),"")</f>
        <v/>
      </c>
      <c r="G19" s="969" t="str">
        <f t="shared" si="0"/>
        <v/>
      </c>
      <c r="H19" s="926">
        <f>'Yatırımlar-Mevcut Bölge'!H19+'Yatırımlar-Genişleme1'!H19+'Yatırımlar-Genişleme2'!H19</f>
        <v>0</v>
      </c>
      <c r="I19" s="927" t="str">
        <f>IFERROR((('Yatırımlar-Mevcut Bölge'!H19*'Yatırımlar-Mevcut Bölge'!I19)+('Yatırımlar-Genişleme1'!H19*'Yatırımlar-Genişleme1'!I19)+('Yatırımlar-Genişleme2'!H19*'Yatırımlar-Genişleme2'!I19))/SUM('Yatırımlar-Mevcut Bölge'!H19,'Yatırımlar-Genişleme1'!H19,'Yatırımlar-Genişleme2'!H19),"")</f>
        <v/>
      </c>
      <c r="J19" s="927" t="str">
        <f>IFERROR((('Yatırımlar-Mevcut Bölge'!H19*'Yatırımlar-Mevcut Bölge'!J19)+('Yatırımlar-Genişleme1'!H19*'Yatırımlar-Genişleme1'!J19)+('Yatırımlar-Genişleme2'!H19*'Yatırımlar-Genişleme2'!J19))/SUM('Yatırımlar-Mevcut Bölge'!H19,'Yatırımlar-Genişleme1'!H19,'Yatırımlar-Genişleme2'!H19),"")</f>
        <v/>
      </c>
      <c r="K19" s="969" t="str">
        <f t="shared" si="1"/>
        <v/>
      </c>
      <c r="L19" s="926">
        <f>'Yatırımlar-Mevcut Bölge'!L19+'Yatırımlar-Genişleme1'!L19+'Yatırımlar-Genişleme2'!L19</f>
        <v>0</v>
      </c>
      <c r="M19" s="927" t="str">
        <f>IFERROR((('Yatırımlar-Mevcut Bölge'!L19*'Yatırımlar-Mevcut Bölge'!M19)+('Yatırımlar-Genişleme1'!L19*'Yatırımlar-Genişleme1'!M19)+('Yatırımlar-Genişleme2'!L19*'Yatırımlar-Genişleme2'!M19))/SUM('Yatırımlar-Mevcut Bölge'!L19,'Yatırımlar-Genişleme1'!L19,'Yatırımlar-Genişleme2'!L19),"")</f>
        <v/>
      </c>
      <c r="N19" s="927" t="str">
        <f>IFERROR((('Yatırımlar-Mevcut Bölge'!L19*'Yatırımlar-Mevcut Bölge'!N19)+('Yatırımlar-Genişleme1'!L19*'Yatırımlar-Genişleme1'!N19)+('Yatırımlar-Genişleme2'!L19*'Yatırımlar-Genişleme2'!N19))/SUM('Yatırımlar-Mevcut Bölge'!L19,'Yatırımlar-Genişleme1'!L19,'Yatırımlar-Genişleme2'!L19),"")</f>
        <v/>
      </c>
      <c r="O19" s="969" t="str">
        <f t="shared" si="2"/>
        <v/>
      </c>
      <c r="P19" s="926">
        <f>'Yatırımlar-Mevcut Bölge'!P19+'Yatırımlar-Genişleme1'!P19+'Yatırımlar-Genişleme2'!P19</f>
        <v>0</v>
      </c>
      <c r="Q19" s="927" t="str">
        <f>IFERROR((('Yatırımlar-Mevcut Bölge'!P19*'Yatırımlar-Mevcut Bölge'!Q19)+('Yatırımlar-Genişleme1'!P19*'Yatırımlar-Genişleme1'!Q19)+('Yatırımlar-Genişleme2'!P19*'Yatırımlar-Genişleme2'!Q19))/SUM('Yatırımlar-Mevcut Bölge'!P19,'Yatırımlar-Genişleme1'!P19,'Yatırımlar-Genişleme2'!P19),"")</f>
        <v/>
      </c>
      <c r="R19" s="927" t="str">
        <f>IFERROR((('Yatırımlar-Mevcut Bölge'!P19*'Yatırımlar-Mevcut Bölge'!R19)+('Yatırımlar-Genişleme1'!P19*'Yatırımlar-Genişleme1'!R19)+('Yatırımlar-Genişleme2'!P19*'Yatırımlar-Genişleme2'!R19))/SUM('Yatırımlar-Mevcut Bölge'!P19,'Yatırımlar-Genişleme1'!P19,'Yatırımlar-Genişleme2'!P19),"")</f>
        <v/>
      </c>
      <c r="S19" s="906" t="str">
        <f t="shared" si="3"/>
        <v/>
      </c>
      <c r="T19" s="926">
        <f>'Yatırımlar-Mevcut Bölge'!T19+'Yatırımlar-Genişleme1'!T19+'Yatırımlar-Genişleme2'!T19</f>
        <v>0</v>
      </c>
      <c r="U19" s="927" t="str">
        <f>IFERROR((('Yatırımlar-Mevcut Bölge'!T19*'Yatırımlar-Mevcut Bölge'!U19)+('Yatırımlar-Genişleme1'!T19*'Yatırımlar-Genişleme1'!U19)+('Yatırımlar-Genişleme2'!T19*'Yatırımlar-Genişleme2'!U19))/SUM('Yatırımlar-Mevcut Bölge'!T19,'Yatırımlar-Genişleme1'!T19,'Yatırımlar-Genişleme2'!T19),"")</f>
        <v/>
      </c>
      <c r="V19" s="927" t="str">
        <f>IFERROR((('Yatırımlar-Mevcut Bölge'!T19*'Yatırımlar-Mevcut Bölge'!V19)+('Yatırımlar-Genişleme1'!T19*'Yatırımlar-Genişleme1'!V19)+('Yatırımlar-Genişleme2'!T19*'Yatırımlar-Genişleme2'!V19))/SUM('Yatırımlar-Mevcut Bölge'!T19,'Yatırımlar-Genişleme1'!T19,'Yatırımlar-Genişleme2'!T19),"")</f>
        <v/>
      </c>
      <c r="W19" s="906" t="str">
        <f t="shared" si="4"/>
        <v/>
      </c>
    </row>
    <row r="20" spans="2:23">
      <c r="B20" s="860" t="s">
        <v>497</v>
      </c>
      <c r="C20" s="861" t="s">
        <v>488</v>
      </c>
      <c r="D20" s="926">
        <f>'Yatırımlar-Mevcut Bölge'!D20+'Yatırımlar-Genişleme1'!D20+'Yatırımlar-Genişleme2'!D20</f>
        <v>0</v>
      </c>
      <c r="E20" s="927" t="str">
        <f>IFERROR((('Yatırımlar-Mevcut Bölge'!D20*'Yatırımlar-Mevcut Bölge'!E20)+('Yatırımlar-Genişleme1'!D20*'Yatırımlar-Genişleme1'!E20)+('Yatırımlar-Genişleme2'!D20*'Yatırımlar-Genişleme2'!E20))/SUM('Yatırımlar-Mevcut Bölge'!D20,'Yatırımlar-Genişleme1'!D20,'Yatırımlar-Genişleme2'!D20),"")</f>
        <v/>
      </c>
      <c r="F20" s="927" t="str">
        <f>IFERROR((('Yatırımlar-Mevcut Bölge'!D20*'Yatırımlar-Mevcut Bölge'!F20)+('Yatırımlar-Genişleme1'!D20*'Yatırımlar-Genişleme1'!F20)+('Yatırımlar-Genişleme2'!D20*'Yatırımlar-Genişleme2'!F20))/SUM('Yatırımlar-Mevcut Bölge'!D20,'Yatırımlar-Genişleme1'!D20,'Yatırımlar-Genişleme2'!D20),"")</f>
        <v/>
      </c>
      <c r="G20" s="969" t="str">
        <f t="shared" si="0"/>
        <v/>
      </c>
      <c r="H20" s="926">
        <f>'Yatırımlar-Mevcut Bölge'!H20+'Yatırımlar-Genişleme1'!H20+'Yatırımlar-Genişleme2'!H20</f>
        <v>0</v>
      </c>
      <c r="I20" s="927" t="str">
        <f>IFERROR((('Yatırımlar-Mevcut Bölge'!H20*'Yatırımlar-Mevcut Bölge'!I20)+('Yatırımlar-Genişleme1'!H20*'Yatırımlar-Genişleme1'!I20)+('Yatırımlar-Genişleme2'!H20*'Yatırımlar-Genişleme2'!I20))/SUM('Yatırımlar-Mevcut Bölge'!H20,'Yatırımlar-Genişleme1'!H20,'Yatırımlar-Genişleme2'!H20),"")</f>
        <v/>
      </c>
      <c r="J20" s="927" t="str">
        <f>IFERROR((('Yatırımlar-Mevcut Bölge'!H20*'Yatırımlar-Mevcut Bölge'!J20)+('Yatırımlar-Genişleme1'!H20*'Yatırımlar-Genişleme1'!J20)+('Yatırımlar-Genişleme2'!H20*'Yatırımlar-Genişleme2'!J20))/SUM('Yatırımlar-Mevcut Bölge'!H20,'Yatırımlar-Genişleme1'!H20,'Yatırımlar-Genişleme2'!H20),"")</f>
        <v/>
      </c>
      <c r="K20" s="969" t="str">
        <f t="shared" si="1"/>
        <v/>
      </c>
      <c r="L20" s="926">
        <f>'Yatırımlar-Mevcut Bölge'!L20+'Yatırımlar-Genişleme1'!L20+'Yatırımlar-Genişleme2'!L20</f>
        <v>0</v>
      </c>
      <c r="M20" s="927" t="str">
        <f>IFERROR((('Yatırımlar-Mevcut Bölge'!L20*'Yatırımlar-Mevcut Bölge'!M20)+('Yatırımlar-Genişleme1'!L20*'Yatırımlar-Genişleme1'!M20)+('Yatırımlar-Genişleme2'!L20*'Yatırımlar-Genişleme2'!M20))/SUM('Yatırımlar-Mevcut Bölge'!L20,'Yatırımlar-Genişleme1'!L20,'Yatırımlar-Genişleme2'!L20),"")</f>
        <v/>
      </c>
      <c r="N20" s="927" t="str">
        <f>IFERROR((('Yatırımlar-Mevcut Bölge'!L20*'Yatırımlar-Mevcut Bölge'!N20)+('Yatırımlar-Genişleme1'!L20*'Yatırımlar-Genişleme1'!N20)+('Yatırımlar-Genişleme2'!L20*'Yatırımlar-Genişleme2'!N20))/SUM('Yatırımlar-Mevcut Bölge'!L20,'Yatırımlar-Genişleme1'!L20,'Yatırımlar-Genişleme2'!L20),"")</f>
        <v/>
      </c>
      <c r="O20" s="969" t="str">
        <f t="shared" si="2"/>
        <v/>
      </c>
      <c r="P20" s="926">
        <f>'Yatırımlar-Mevcut Bölge'!P20+'Yatırımlar-Genişleme1'!P20+'Yatırımlar-Genişleme2'!P20</f>
        <v>0</v>
      </c>
      <c r="Q20" s="927" t="str">
        <f>IFERROR((('Yatırımlar-Mevcut Bölge'!P20*'Yatırımlar-Mevcut Bölge'!Q20)+('Yatırımlar-Genişleme1'!P20*'Yatırımlar-Genişleme1'!Q20)+('Yatırımlar-Genişleme2'!P20*'Yatırımlar-Genişleme2'!Q20))/SUM('Yatırımlar-Mevcut Bölge'!P20,'Yatırımlar-Genişleme1'!P20,'Yatırımlar-Genişleme2'!P20),"")</f>
        <v/>
      </c>
      <c r="R20" s="927" t="str">
        <f>IFERROR((('Yatırımlar-Mevcut Bölge'!P20*'Yatırımlar-Mevcut Bölge'!R20)+('Yatırımlar-Genişleme1'!P20*'Yatırımlar-Genişleme1'!R20)+('Yatırımlar-Genişleme2'!P20*'Yatırımlar-Genişleme2'!R20))/SUM('Yatırımlar-Mevcut Bölge'!P20,'Yatırımlar-Genişleme1'!P20,'Yatırımlar-Genişleme2'!P20),"")</f>
        <v/>
      </c>
      <c r="S20" s="906" t="str">
        <f t="shared" si="3"/>
        <v/>
      </c>
      <c r="T20" s="926">
        <f>'Yatırımlar-Mevcut Bölge'!T20+'Yatırımlar-Genişleme1'!T20+'Yatırımlar-Genişleme2'!T20</f>
        <v>0</v>
      </c>
      <c r="U20" s="927" t="str">
        <f>IFERROR((('Yatırımlar-Mevcut Bölge'!T20*'Yatırımlar-Mevcut Bölge'!U20)+('Yatırımlar-Genişleme1'!T20*'Yatırımlar-Genişleme1'!U20)+('Yatırımlar-Genişleme2'!T20*'Yatırımlar-Genişleme2'!U20))/SUM('Yatırımlar-Mevcut Bölge'!T20,'Yatırımlar-Genişleme1'!T20,'Yatırımlar-Genişleme2'!T20),"")</f>
        <v/>
      </c>
      <c r="V20" s="927" t="str">
        <f>IFERROR((('Yatırımlar-Mevcut Bölge'!T20*'Yatırımlar-Mevcut Bölge'!V20)+('Yatırımlar-Genişleme1'!T20*'Yatırımlar-Genişleme1'!V20)+('Yatırımlar-Genişleme2'!T20*'Yatırımlar-Genişleme2'!V20))/SUM('Yatırımlar-Mevcut Bölge'!T20,'Yatırımlar-Genişleme1'!T20,'Yatırımlar-Genişleme2'!T20),"")</f>
        <v/>
      </c>
      <c r="W20" s="906" t="str">
        <f t="shared" si="4"/>
        <v/>
      </c>
    </row>
    <row r="21" spans="2:23">
      <c r="B21" s="860" t="s">
        <v>498</v>
      </c>
      <c r="C21" s="861" t="s">
        <v>488</v>
      </c>
      <c r="D21" s="926">
        <f>'Yatırımlar-Mevcut Bölge'!D21+'Yatırımlar-Genişleme1'!D21+'Yatırımlar-Genişleme2'!D21</f>
        <v>0</v>
      </c>
      <c r="E21" s="927" t="str">
        <f>IFERROR((('Yatırımlar-Mevcut Bölge'!D21*'Yatırımlar-Mevcut Bölge'!E21)+('Yatırımlar-Genişleme1'!D21*'Yatırımlar-Genişleme1'!E21)+('Yatırımlar-Genişleme2'!D21*'Yatırımlar-Genişleme2'!E21))/SUM('Yatırımlar-Mevcut Bölge'!D21,'Yatırımlar-Genişleme1'!D21,'Yatırımlar-Genişleme2'!D21),"")</f>
        <v/>
      </c>
      <c r="F21" s="927" t="str">
        <f>IFERROR((('Yatırımlar-Mevcut Bölge'!D21*'Yatırımlar-Mevcut Bölge'!F21)+('Yatırımlar-Genişleme1'!D21*'Yatırımlar-Genişleme1'!F21)+('Yatırımlar-Genişleme2'!D21*'Yatırımlar-Genişleme2'!F21))/SUM('Yatırımlar-Mevcut Bölge'!D21,'Yatırımlar-Genişleme1'!D21,'Yatırımlar-Genişleme2'!D21),"")</f>
        <v/>
      </c>
      <c r="G21" s="969" t="str">
        <f t="shared" si="0"/>
        <v/>
      </c>
      <c r="H21" s="926">
        <f>'Yatırımlar-Mevcut Bölge'!H21+'Yatırımlar-Genişleme1'!H21+'Yatırımlar-Genişleme2'!H21</f>
        <v>0</v>
      </c>
      <c r="I21" s="927" t="str">
        <f>IFERROR((('Yatırımlar-Mevcut Bölge'!H21*'Yatırımlar-Mevcut Bölge'!I21)+('Yatırımlar-Genişleme1'!H21*'Yatırımlar-Genişleme1'!I21)+('Yatırımlar-Genişleme2'!H21*'Yatırımlar-Genişleme2'!I21))/SUM('Yatırımlar-Mevcut Bölge'!H21,'Yatırımlar-Genişleme1'!H21,'Yatırımlar-Genişleme2'!H21),"")</f>
        <v/>
      </c>
      <c r="J21" s="927" t="str">
        <f>IFERROR((('Yatırımlar-Mevcut Bölge'!H21*'Yatırımlar-Mevcut Bölge'!J21)+('Yatırımlar-Genişleme1'!H21*'Yatırımlar-Genişleme1'!J21)+('Yatırımlar-Genişleme2'!H21*'Yatırımlar-Genişleme2'!J21))/SUM('Yatırımlar-Mevcut Bölge'!H21,'Yatırımlar-Genişleme1'!H21,'Yatırımlar-Genişleme2'!H21),"")</f>
        <v/>
      </c>
      <c r="K21" s="969" t="str">
        <f t="shared" si="1"/>
        <v/>
      </c>
      <c r="L21" s="926">
        <f>'Yatırımlar-Mevcut Bölge'!L21+'Yatırımlar-Genişleme1'!L21+'Yatırımlar-Genişleme2'!L21</f>
        <v>0</v>
      </c>
      <c r="M21" s="927" t="str">
        <f>IFERROR((('Yatırımlar-Mevcut Bölge'!L21*'Yatırımlar-Mevcut Bölge'!M21)+('Yatırımlar-Genişleme1'!L21*'Yatırımlar-Genişleme1'!M21)+('Yatırımlar-Genişleme2'!L21*'Yatırımlar-Genişleme2'!M21))/SUM('Yatırımlar-Mevcut Bölge'!L21,'Yatırımlar-Genişleme1'!L21,'Yatırımlar-Genişleme2'!L21),"")</f>
        <v/>
      </c>
      <c r="N21" s="927" t="str">
        <f>IFERROR((('Yatırımlar-Mevcut Bölge'!L21*'Yatırımlar-Mevcut Bölge'!N21)+('Yatırımlar-Genişleme1'!L21*'Yatırımlar-Genişleme1'!N21)+('Yatırımlar-Genişleme2'!L21*'Yatırımlar-Genişleme2'!N21))/SUM('Yatırımlar-Mevcut Bölge'!L21,'Yatırımlar-Genişleme1'!L21,'Yatırımlar-Genişleme2'!L21),"")</f>
        <v/>
      </c>
      <c r="O21" s="969" t="str">
        <f t="shared" si="2"/>
        <v/>
      </c>
      <c r="P21" s="926">
        <f>'Yatırımlar-Mevcut Bölge'!P21+'Yatırımlar-Genişleme1'!P21+'Yatırımlar-Genişleme2'!P21</f>
        <v>0</v>
      </c>
      <c r="Q21" s="927" t="str">
        <f>IFERROR((('Yatırımlar-Mevcut Bölge'!P21*'Yatırımlar-Mevcut Bölge'!Q21)+('Yatırımlar-Genişleme1'!P21*'Yatırımlar-Genişleme1'!Q21)+('Yatırımlar-Genişleme2'!P21*'Yatırımlar-Genişleme2'!Q21))/SUM('Yatırımlar-Mevcut Bölge'!P21,'Yatırımlar-Genişleme1'!P21,'Yatırımlar-Genişleme2'!P21),"")</f>
        <v/>
      </c>
      <c r="R21" s="927" t="str">
        <f>IFERROR((('Yatırımlar-Mevcut Bölge'!P21*'Yatırımlar-Mevcut Bölge'!R21)+('Yatırımlar-Genişleme1'!P21*'Yatırımlar-Genişleme1'!R21)+('Yatırımlar-Genişleme2'!P21*'Yatırımlar-Genişleme2'!R21))/SUM('Yatırımlar-Mevcut Bölge'!P21,'Yatırımlar-Genişleme1'!P21,'Yatırımlar-Genişleme2'!P21),"")</f>
        <v/>
      </c>
      <c r="S21" s="906" t="str">
        <f t="shared" si="3"/>
        <v/>
      </c>
      <c r="T21" s="926">
        <f>'Yatırımlar-Mevcut Bölge'!T21+'Yatırımlar-Genişleme1'!T21+'Yatırımlar-Genişleme2'!T21</f>
        <v>0</v>
      </c>
      <c r="U21" s="927" t="str">
        <f>IFERROR((('Yatırımlar-Mevcut Bölge'!T21*'Yatırımlar-Mevcut Bölge'!U21)+('Yatırımlar-Genişleme1'!T21*'Yatırımlar-Genişleme1'!U21)+('Yatırımlar-Genişleme2'!T21*'Yatırımlar-Genişleme2'!U21))/SUM('Yatırımlar-Mevcut Bölge'!T21,'Yatırımlar-Genişleme1'!T21,'Yatırımlar-Genişleme2'!T21),"")</f>
        <v/>
      </c>
      <c r="V21" s="927" t="str">
        <f>IFERROR((('Yatırımlar-Mevcut Bölge'!T21*'Yatırımlar-Mevcut Bölge'!V21)+('Yatırımlar-Genişleme1'!T21*'Yatırımlar-Genişleme1'!V21)+('Yatırımlar-Genişleme2'!T21*'Yatırımlar-Genişleme2'!V21))/SUM('Yatırımlar-Mevcut Bölge'!T21,'Yatırımlar-Genişleme1'!T21,'Yatırımlar-Genişleme2'!T21),"")</f>
        <v/>
      </c>
      <c r="W21" s="906" t="str">
        <f t="shared" si="4"/>
        <v/>
      </c>
    </row>
    <row r="22" spans="2:23">
      <c r="B22" s="860" t="s">
        <v>499</v>
      </c>
      <c r="C22" s="861" t="s">
        <v>488</v>
      </c>
      <c r="D22" s="926">
        <f>'Yatırımlar-Mevcut Bölge'!D22+'Yatırımlar-Genişleme1'!D22+'Yatırımlar-Genişleme2'!D22</f>
        <v>0</v>
      </c>
      <c r="E22" s="927" t="str">
        <f>IFERROR((('Yatırımlar-Mevcut Bölge'!D22*'Yatırımlar-Mevcut Bölge'!E22)+('Yatırımlar-Genişleme1'!D22*'Yatırımlar-Genişleme1'!E22)+('Yatırımlar-Genişleme2'!D22*'Yatırımlar-Genişleme2'!E22))/SUM('Yatırımlar-Mevcut Bölge'!D22,'Yatırımlar-Genişleme1'!D22,'Yatırımlar-Genişleme2'!D22),"")</f>
        <v/>
      </c>
      <c r="F22" s="927" t="str">
        <f>IFERROR((('Yatırımlar-Mevcut Bölge'!D22*'Yatırımlar-Mevcut Bölge'!F22)+('Yatırımlar-Genişleme1'!D22*'Yatırımlar-Genişleme1'!F22)+('Yatırımlar-Genişleme2'!D22*'Yatırımlar-Genişleme2'!F22))/SUM('Yatırımlar-Mevcut Bölge'!D22,'Yatırımlar-Genişleme1'!D22,'Yatırımlar-Genişleme2'!D22),"")</f>
        <v/>
      </c>
      <c r="G22" s="969" t="str">
        <f t="shared" si="0"/>
        <v/>
      </c>
      <c r="H22" s="926">
        <f>'Yatırımlar-Mevcut Bölge'!H22+'Yatırımlar-Genişleme1'!H22+'Yatırımlar-Genişleme2'!H22</f>
        <v>0</v>
      </c>
      <c r="I22" s="927" t="str">
        <f>IFERROR((('Yatırımlar-Mevcut Bölge'!H22*'Yatırımlar-Mevcut Bölge'!I22)+('Yatırımlar-Genişleme1'!H22*'Yatırımlar-Genişleme1'!I22)+('Yatırımlar-Genişleme2'!H22*'Yatırımlar-Genişleme2'!I22))/SUM('Yatırımlar-Mevcut Bölge'!H22,'Yatırımlar-Genişleme1'!H22,'Yatırımlar-Genişleme2'!H22),"")</f>
        <v/>
      </c>
      <c r="J22" s="927" t="str">
        <f>IFERROR((('Yatırımlar-Mevcut Bölge'!H22*'Yatırımlar-Mevcut Bölge'!J22)+('Yatırımlar-Genişleme1'!H22*'Yatırımlar-Genişleme1'!J22)+('Yatırımlar-Genişleme2'!H22*'Yatırımlar-Genişleme2'!J22))/SUM('Yatırımlar-Mevcut Bölge'!H22,'Yatırımlar-Genişleme1'!H22,'Yatırımlar-Genişleme2'!H22),"")</f>
        <v/>
      </c>
      <c r="K22" s="969" t="str">
        <f t="shared" si="1"/>
        <v/>
      </c>
      <c r="L22" s="926">
        <f>'Yatırımlar-Mevcut Bölge'!L22+'Yatırımlar-Genişleme1'!L22+'Yatırımlar-Genişleme2'!L22</f>
        <v>0</v>
      </c>
      <c r="M22" s="927" t="str">
        <f>IFERROR((('Yatırımlar-Mevcut Bölge'!L22*'Yatırımlar-Mevcut Bölge'!M22)+('Yatırımlar-Genişleme1'!L22*'Yatırımlar-Genişleme1'!M22)+('Yatırımlar-Genişleme2'!L22*'Yatırımlar-Genişleme2'!M22))/SUM('Yatırımlar-Mevcut Bölge'!L22,'Yatırımlar-Genişleme1'!L22,'Yatırımlar-Genişleme2'!L22),"")</f>
        <v/>
      </c>
      <c r="N22" s="927" t="str">
        <f>IFERROR((('Yatırımlar-Mevcut Bölge'!L22*'Yatırımlar-Mevcut Bölge'!N22)+('Yatırımlar-Genişleme1'!L22*'Yatırımlar-Genişleme1'!N22)+('Yatırımlar-Genişleme2'!L22*'Yatırımlar-Genişleme2'!N22))/SUM('Yatırımlar-Mevcut Bölge'!L22,'Yatırımlar-Genişleme1'!L22,'Yatırımlar-Genişleme2'!L22),"")</f>
        <v/>
      </c>
      <c r="O22" s="969" t="str">
        <f t="shared" si="2"/>
        <v/>
      </c>
      <c r="P22" s="926">
        <f>'Yatırımlar-Mevcut Bölge'!P22+'Yatırımlar-Genişleme1'!P22+'Yatırımlar-Genişleme2'!P22</f>
        <v>0</v>
      </c>
      <c r="Q22" s="927" t="str">
        <f>IFERROR((('Yatırımlar-Mevcut Bölge'!P22*'Yatırımlar-Mevcut Bölge'!Q22)+('Yatırımlar-Genişleme1'!P22*'Yatırımlar-Genişleme1'!Q22)+('Yatırımlar-Genişleme2'!P22*'Yatırımlar-Genişleme2'!Q22))/SUM('Yatırımlar-Mevcut Bölge'!P22,'Yatırımlar-Genişleme1'!P22,'Yatırımlar-Genişleme2'!P22),"")</f>
        <v/>
      </c>
      <c r="R22" s="927" t="str">
        <f>IFERROR((('Yatırımlar-Mevcut Bölge'!P22*'Yatırımlar-Mevcut Bölge'!R22)+('Yatırımlar-Genişleme1'!P22*'Yatırımlar-Genişleme1'!R22)+('Yatırımlar-Genişleme2'!P22*'Yatırımlar-Genişleme2'!R22))/SUM('Yatırımlar-Mevcut Bölge'!P22,'Yatırımlar-Genişleme1'!P22,'Yatırımlar-Genişleme2'!P22),"")</f>
        <v/>
      </c>
      <c r="S22" s="906" t="str">
        <f t="shared" si="3"/>
        <v/>
      </c>
      <c r="T22" s="926">
        <f>'Yatırımlar-Mevcut Bölge'!T22+'Yatırımlar-Genişleme1'!T22+'Yatırımlar-Genişleme2'!T22</f>
        <v>0</v>
      </c>
      <c r="U22" s="927" t="str">
        <f>IFERROR((('Yatırımlar-Mevcut Bölge'!T22*'Yatırımlar-Mevcut Bölge'!U22)+('Yatırımlar-Genişleme1'!T22*'Yatırımlar-Genişleme1'!U22)+('Yatırımlar-Genişleme2'!T22*'Yatırımlar-Genişleme2'!U22))/SUM('Yatırımlar-Mevcut Bölge'!T22,'Yatırımlar-Genişleme1'!T22,'Yatırımlar-Genişleme2'!T22),"")</f>
        <v/>
      </c>
      <c r="V22" s="927" t="str">
        <f>IFERROR((('Yatırımlar-Mevcut Bölge'!T22*'Yatırımlar-Mevcut Bölge'!V22)+('Yatırımlar-Genişleme1'!T22*'Yatırımlar-Genişleme1'!V22)+('Yatırımlar-Genişleme2'!T22*'Yatırımlar-Genişleme2'!V22))/SUM('Yatırımlar-Mevcut Bölge'!T22,'Yatırımlar-Genişleme1'!T22,'Yatırımlar-Genişleme2'!T22),"")</f>
        <v/>
      </c>
      <c r="W22" s="906" t="str">
        <f t="shared" si="4"/>
        <v/>
      </c>
    </row>
    <row r="23" spans="2:23">
      <c r="B23" s="859" t="s">
        <v>500</v>
      </c>
      <c r="C23" s="855"/>
      <c r="D23" s="856"/>
      <c r="E23" s="857"/>
      <c r="F23" s="857"/>
      <c r="G23" s="968">
        <f>SUM(G24:G29)</f>
        <v>0</v>
      </c>
      <c r="H23" s="856"/>
      <c r="I23" s="857"/>
      <c r="J23" s="857"/>
      <c r="K23" s="968">
        <f>SUM(K24:K29)</f>
        <v>0</v>
      </c>
      <c r="L23" s="856"/>
      <c r="M23" s="857"/>
      <c r="N23" s="857"/>
      <c r="O23" s="968">
        <f>SUM(O24:O29)</f>
        <v>0</v>
      </c>
      <c r="P23" s="856"/>
      <c r="Q23" s="857"/>
      <c r="R23" s="857"/>
      <c r="S23" s="858">
        <f>SUM(S24:S29)</f>
        <v>0</v>
      </c>
      <c r="T23" s="856"/>
      <c r="U23" s="857"/>
      <c r="V23" s="857"/>
      <c r="W23" s="858">
        <f>SUM(W24:W29)</f>
        <v>0</v>
      </c>
    </row>
    <row r="24" spans="2:23">
      <c r="B24" s="860" t="s">
        <v>501</v>
      </c>
      <c r="C24" s="861" t="s">
        <v>488</v>
      </c>
      <c r="D24" s="926">
        <f>'Yatırımlar-Mevcut Bölge'!D24+'Yatırımlar-Genişleme1'!D24+'Yatırımlar-Genişleme2'!D24</f>
        <v>0</v>
      </c>
      <c r="E24" s="927" t="str">
        <f>IFERROR((('Yatırımlar-Mevcut Bölge'!D24*'Yatırımlar-Mevcut Bölge'!E24)+('Yatırımlar-Genişleme1'!D24*'Yatırımlar-Genişleme1'!E24)+('Yatırımlar-Genişleme2'!D24*'Yatırımlar-Genişleme2'!E24))/SUM('Yatırımlar-Mevcut Bölge'!D24,'Yatırımlar-Genişleme1'!D24,'Yatırımlar-Genişleme2'!D24),"")</f>
        <v/>
      </c>
      <c r="F24" s="927" t="str">
        <f>IFERROR((('Yatırımlar-Mevcut Bölge'!D24*'Yatırımlar-Mevcut Bölge'!F24)+('Yatırımlar-Genişleme1'!D24*'Yatırımlar-Genişleme1'!F24)+('Yatırımlar-Genişleme2'!D24*'Yatırımlar-Genişleme2'!F24))/SUM('Yatırımlar-Mevcut Bölge'!D24,'Yatırımlar-Genişleme1'!D24,'Yatırımlar-Genişleme2'!D24),"")</f>
        <v/>
      </c>
      <c r="G24" s="969" t="str">
        <f t="shared" ref="G24:G29" si="5">IFERROR(D24*(E24+F24),"")</f>
        <v/>
      </c>
      <c r="H24" s="926">
        <f>'Yatırımlar-Mevcut Bölge'!H24+'Yatırımlar-Genişleme1'!H24+'Yatırımlar-Genişleme2'!H24</f>
        <v>0</v>
      </c>
      <c r="I24" s="927" t="str">
        <f>IFERROR((('Yatırımlar-Mevcut Bölge'!H24*'Yatırımlar-Mevcut Bölge'!I24)+('Yatırımlar-Genişleme1'!H24*'Yatırımlar-Genişleme1'!I24)+('Yatırımlar-Genişleme2'!H24*'Yatırımlar-Genişleme2'!I24))/SUM('Yatırımlar-Mevcut Bölge'!H24,'Yatırımlar-Genişleme1'!H24,'Yatırımlar-Genişleme2'!H24),"")</f>
        <v/>
      </c>
      <c r="J24" s="927" t="str">
        <f>IFERROR((('Yatırımlar-Mevcut Bölge'!H24*'Yatırımlar-Mevcut Bölge'!J24)+('Yatırımlar-Genişleme1'!H24*'Yatırımlar-Genişleme1'!J24)+('Yatırımlar-Genişleme2'!H24*'Yatırımlar-Genişleme2'!J24))/SUM('Yatırımlar-Mevcut Bölge'!H24,'Yatırımlar-Genişleme1'!H24,'Yatırımlar-Genişleme2'!H24),"")</f>
        <v/>
      </c>
      <c r="K24" s="969" t="str">
        <f t="shared" ref="K24:K29" si="6">IFERROR(H24*(I24+J24),"")</f>
        <v/>
      </c>
      <c r="L24" s="926">
        <f>'Yatırımlar-Mevcut Bölge'!L24+'Yatırımlar-Genişleme1'!L24+'Yatırımlar-Genişleme2'!L24</f>
        <v>0</v>
      </c>
      <c r="M24" s="927" t="str">
        <f>IFERROR((('Yatırımlar-Mevcut Bölge'!L24*'Yatırımlar-Mevcut Bölge'!M24)+('Yatırımlar-Genişleme1'!L24*'Yatırımlar-Genişleme1'!M24)+('Yatırımlar-Genişleme2'!L24*'Yatırımlar-Genişleme2'!M24))/SUM('Yatırımlar-Mevcut Bölge'!L24,'Yatırımlar-Genişleme1'!L24,'Yatırımlar-Genişleme2'!L24),"")</f>
        <v/>
      </c>
      <c r="N24" s="927" t="str">
        <f>IFERROR((('Yatırımlar-Mevcut Bölge'!L24*'Yatırımlar-Mevcut Bölge'!N24)+('Yatırımlar-Genişleme1'!L24*'Yatırımlar-Genişleme1'!N24)+('Yatırımlar-Genişleme2'!L24*'Yatırımlar-Genişleme2'!N24))/SUM('Yatırımlar-Mevcut Bölge'!L24,'Yatırımlar-Genişleme1'!L24,'Yatırımlar-Genişleme2'!L24),"")</f>
        <v/>
      </c>
      <c r="O24" s="969" t="str">
        <f t="shared" ref="O24:O29" si="7">IFERROR(L24*(M24+N24),"")</f>
        <v/>
      </c>
      <c r="P24" s="926">
        <f>'Yatırımlar-Mevcut Bölge'!P24+'Yatırımlar-Genişleme1'!P24+'Yatırımlar-Genişleme2'!P24</f>
        <v>0</v>
      </c>
      <c r="Q24" s="927" t="str">
        <f>IFERROR((('Yatırımlar-Mevcut Bölge'!P24*'Yatırımlar-Mevcut Bölge'!Q24)+('Yatırımlar-Genişleme1'!P24*'Yatırımlar-Genişleme1'!Q24)+('Yatırımlar-Genişleme2'!P24*'Yatırımlar-Genişleme2'!Q24))/SUM('Yatırımlar-Mevcut Bölge'!P24,'Yatırımlar-Genişleme1'!P24,'Yatırımlar-Genişleme2'!P24),"")</f>
        <v/>
      </c>
      <c r="R24" s="927" t="str">
        <f>IFERROR((('Yatırımlar-Mevcut Bölge'!P24*'Yatırımlar-Mevcut Bölge'!R24)+('Yatırımlar-Genişleme1'!P24*'Yatırımlar-Genişleme1'!R24)+('Yatırımlar-Genişleme2'!P24*'Yatırımlar-Genişleme2'!R24))/SUM('Yatırımlar-Mevcut Bölge'!P24,'Yatırımlar-Genişleme1'!P24,'Yatırımlar-Genişleme2'!P24),"")</f>
        <v/>
      </c>
      <c r="S24" s="906" t="str">
        <f t="shared" ref="S24:S29" si="8">IFERROR(P24*(Q24+R24),"")</f>
        <v/>
      </c>
      <c r="T24" s="926">
        <f>'Yatırımlar-Mevcut Bölge'!T24+'Yatırımlar-Genişleme1'!T24+'Yatırımlar-Genişleme2'!T24</f>
        <v>0</v>
      </c>
      <c r="U24" s="927" t="str">
        <f>IFERROR((('Yatırımlar-Mevcut Bölge'!T24*'Yatırımlar-Mevcut Bölge'!U24)+('Yatırımlar-Genişleme1'!T24*'Yatırımlar-Genişleme1'!U24)+('Yatırımlar-Genişleme2'!T24*'Yatırımlar-Genişleme2'!U24))/SUM('Yatırımlar-Mevcut Bölge'!T24,'Yatırımlar-Genişleme1'!T24,'Yatırımlar-Genişleme2'!T24),"")</f>
        <v/>
      </c>
      <c r="V24" s="927" t="str">
        <f>IFERROR((('Yatırımlar-Mevcut Bölge'!T24*'Yatırımlar-Mevcut Bölge'!V24)+('Yatırımlar-Genişleme1'!T24*'Yatırımlar-Genişleme1'!V24)+('Yatırımlar-Genişleme2'!T24*'Yatırımlar-Genişleme2'!V24))/SUM('Yatırımlar-Mevcut Bölge'!T24,'Yatırımlar-Genişleme1'!T24,'Yatırımlar-Genişleme2'!T24),"")</f>
        <v/>
      </c>
      <c r="W24" s="906" t="str">
        <f t="shared" ref="W24:W29" si="9">IFERROR(T24*(U24+V24),"")</f>
        <v/>
      </c>
    </row>
    <row r="25" spans="2:23">
      <c r="B25" s="860" t="s">
        <v>502</v>
      </c>
      <c r="C25" s="861" t="s">
        <v>488</v>
      </c>
      <c r="D25" s="926">
        <f>'Yatırımlar-Mevcut Bölge'!D25+'Yatırımlar-Genişleme1'!D25+'Yatırımlar-Genişleme2'!D25</f>
        <v>0</v>
      </c>
      <c r="E25" s="927" t="str">
        <f>IFERROR((('Yatırımlar-Mevcut Bölge'!D25*'Yatırımlar-Mevcut Bölge'!E25)+('Yatırımlar-Genişleme1'!D25*'Yatırımlar-Genişleme1'!E25)+('Yatırımlar-Genişleme2'!D25*'Yatırımlar-Genişleme2'!E25))/SUM('Yatırımlar-Mevcut Bölge'!D25,'Yatırımlar-Genişleme1'!D25,'Yatırımlar-Genişleme2'!D25),"")</f>
        <v/>
      </c>
      <c r="F25" s="927" t="str">
        <f>IFERROR((('Yatırımlar-Mevcut Bölge'!D25*'Yatırımlar-Mevcut Bölge'!F25)+('Yatırımlar-Genişleme1'!D25*'Yatırımlar-Genişleme1'!F25)+('Yatırımlar-Genişleme2'!D25*'Yatırımlar-Genişleme2'!F25))/SUM('Yatırımlar-Mevcut Bölge'!D25,'Yatırımlar-Genişleme1'!D25,'Yatırımlar-Genişleme2'!D25),"")</f>
        <v/>
      </c>
      <c r="G25" s="969" t="str">
        <f t="shared" si="5"/>
        <v/>
      </c>
      <c r="H25" s="926">
        <f>'Yatırımlar-Mevcut Bölge'!H25+'Yatırımlar-Genişleme1'!H25+'Yatırımlar-Genişleme2'!H25</f>
        <v>0</v>
      </c>
      <c r="I25" s="927" t="str">
        <f>IFERROR((('Yatırımlar-Mevcut Bölge'!H25*'Yatırımlar-Mevcut Bölge'!I25)+('Yatırımlar-Genişleme1'!H25*'Yatırımlar-Genişleme1'!I25)+('Yatırımlar-Genişleme2'!H25*'Yatırımlar-Genişleme2'!I25))/SUM('Yatırımlar-Mevcut Bölge'!H25,'Yatırımlar-Genişleme1'!H25,'Yatırımlar-Genişleme2'!H25),"")</f>
        <v/>
      </c>
      <c r="J25" s="927" t="str">
        <f>IFERROR((('Yatırımlar-Mevcut Bölge'!H25*'Yatırımlar-Mevcut Bölge'!J25)+('Yatırımlar-Genişleme1'!H25*'Yatırımlar-Genişleme1'!J25)+('Yatırımlar-Genişleme2'!H25*'Yatırımlar-Genişleme2'!J25))/SUM('Yatırımlar-Mevcut Bölge'!H25,'Yatırımlar-Genişleme1'!H25,'Yatırımlar-Genişleme2'!H25),"")</f>
        <v/>
      </c>
      <c r="K25" s="969" t="str">
        <f t="shared" si="6"/>
        <v/>
      </c>
      <c r="L25" s="926">
        <f>'Yatırımlar-Mevcut Bölge'!L25+'Yatırımlar-Genişleme1'!L25+'Yatırımlar-Genişleme2'!L25</f>
        <v>0</v>
      </c>
      <c r="M25" s="927" t="str">
        <f>IFERROR((('Yatırımlar-Mevcut Bölge'!L25*'Yatırımlar-Mevcut Bölge'!M25)+('Yatırımlar-Genişleme1'!L25*'Yatırımlar-Genişleme1'!M25)+('Yatırımlar-Genişleme2'!L25*'Yatırımlar-Genişleme2'!M25))/SUM('Yatırımlar-Mevcut Bölge'!L25,'Yatırımlar-Genişleme1'!L25,'Yatırımlar-Genişleme2'!L25),"")</f>
        <v/>
      </c>
      <c r="N25" s="927" t="str">
        <f>IFERROR((('Yatırımlar-Mevcut Bölge'!L25*'Yatırımlar-Mevcut Bölge'!N25)+('Yatırımlar-Genişleme1'!L25*'Yatırımlar-Genişleme1'!N25)+('Yatırımlar-Genişleme2'!L25*'Yatırımlar-Genişleme2'!N25))/SUM('Yatırımlar-Mevcut Bölge'!L25,'Yatırımlar-Genişleme1'!L25,'Yatırımlar-Genişleme2'!L25),"")</f>
        <v/>
      </c>
      <c r="O25" s="969" t="str">
        <f t="shared" si="7"/>
        <v/>
      </c>
      <c r="P25" s="926">
        <f>'Yatırımlar-Mevcut Bölge'!P25+'Yatırımlar-Genişleme1'!P25+'Yatırımlar-Genişleme2'!P25</f>
        <v>0</v>
      </c>
      <c r="Q25" s="927" t="str">
        <f>IFERROR((('Yatırımlar-Mevcut Bölge'!P25*'Yatırımlar-Mevcut Bölge'!Q25)+('Yatırımlar-Genişleme1'!P25*'Yatırımlar-Genişleme1'!Q25)+('Yatırımlar-Genişleme2'!P25*'Yatırımlar-Genişleme2'!Q25))/SUM('Yatırımlar-Mevcut Bölge'!P25,'Yatırımlar-Genişleme1'!P25,'Yatırımlar-Genişleme2'!P25),"")</f>
        <v/>
      </c>
      <c r="R25" s="927" t="str">
        <f>IFERROR((('Yatırımlar-Mevcut Bölge'!P25*'Yatırımlar-Mevcut Bölge'!R25)+('Yatırımlar-Genişleme1'!P25*'Yatırımlar-Genişleme1'!R25)+('Yatırımlar-Genişleme2'!P25*'Yatırımlar-Genişleme2'!R25))/SUM('Yatırımlar-Mevcut Bölge'!P25,'Yatırımlar-Genişleme1'!P25,'Yatırımlar-Genişleme2'!P25),"")</f>
        <v/>
      </c>
      <c r="S25" s="906" t="str">
        <f t="shared" si="8"/>
        <v/>
      </c>
      <c r="T25" s="926">
        <f>'Yatırımlar-Mevcut Bölge'!T25+'Yatırımlar-Genişleme1'!T25+'Yatırımlar-Genişleme2'!T25</f>
        <v>0</v>
      </c>
      <c r="U25" s="927" t="str">
        <f>IFERROR((('Yatırımlar-Mevcut Bölge'!T25*'Yatırımlar-Mevcut Bölge'!U25)+('Yatırımlar-Genişleme1'!T25*'Yatırımlar-Genişleme1'!U25)+('Yatırımlar-Genişleme2'!T25*'Yatırımlar-Genişleme2'!U25))/SUM('Yatırımlar-Mevcut Bölge'!T25,'Yatırımlar-Genişleme1'!T25,'Yatırımlar-Genişleme2'!T25),"")</f>
        <v/>
      </c>
      <c r="V25" s="927" t="str">
        <f>IFERROR((('Yatırımlar-Mevcut Bölge'!T25*'Yatırımlar-Mevcut Bölge'!V25)+('Yatırımlar-Genişleme1'!T25*'Yatırımlar-Genişleme1'!V25)+('Yatırımlar-Genişleme2'!T25*'Yatırımlar-Genişleme2'!V25))/SUM('Yatırımlar-Mevcut Bölge'!T25,'Yatırımlar-Genişleme1'!T25,'Yatırımlar-Genişleme2'!T25),"")</f>
        <v/>
      </c>
      <c r="W25" s="906" t="str">
        <f t="shared" si="9"/>
        <v/>
      </c>
    </row>
    <row r="26" spans="2:23">
      <c r="B26" s="860" t="s">
        <v>503</v>
      </c>
      <c r="C26" s="861" t="s">
        <v>488</v>
      </c>
      <c r="D26" s="926">
        <f>'Yatırımlar-Mevcut Bölge'!D26+'Yatırımlar-Genişleme1'!D26+'Yatırımlar-Genişleme2'!D26</f>
        <v>0</v>
      </c>
      <c r="E26" s="927" t="str">
        <f>IFERROR((('Yatırımlar-Mevcut Bölge'!D26*'Yatırımlar-Mevcut Bölge'!E26)+('Yatırımlar-Genişleme1'!D26*'Yatırımlar-Genişleme1'!E26)+('Yatırımlar-Genişleme2'!D26*'Yatırımlar-Genişleme2'!E26))/SUM('Yatırımlar-Mevcut Bölge'!D26,'Yatırımlar-Genişleme1'!D26,'Yatırımlar-Genişleme2'!D26),"")</f>
        <v/>
      </c>
      <c r="F26" s="927" t="str">
        <f>IFERROR((('Yatırımlar-Mevcut Bölge'!D26*'Yatırımlar-Mevcut Bölge'!F26)+('Yatırımlar-Genişleme1'!D26*'Yatırımlar-Genişleme1'!F26)+('Yatırımlar-Genişleme2'!D26*'Yatırımlar-Genişleme2'!F26))/SUM('Yatırımlar-Mevcut Bölge'!D26,'Yatırımlar-Genişleme1'!D26,'Yatırımlar-Genişleme2'!D26),"")</f>
        <v/>
      </c>
      <c r="G26" s="969" t="str">
        <f t="shared" si="5"/>
        <v/>
      </c>
      <c r="H26" s="926">
        <f>'Yatırımlar-Mevcut Bölge'!H26+'Yatırımlar-Genişleme1'!H26+'Yatırımlar-Genişleme2'!H26</f>
        <v>0</v>
      </c>
      <c r="I26" s="927" t="str">
        <f>IFERROR((('Yatırımlar-Mevcut Bölge'!H26*'Yatırımlar-Mevcut Bölge'!I26)+('Yatırımlar-Genişleme1'!H26*'Yatırımlar-Genişleme1'!I26)+('Yatırımlar-Genişleme2'!H26*'Yatırımlar-Genişleme2'!I26))/SUM('Yatırımlar-Mevcut Bölge'!H26,'Yatırımlar-Genişleme1'!H26,'Yatırımlar-Genişleme2'!H26),"")</f>
        <v/>
      </c>
      <c r="J26" s="927" t="str">
        <f>IFERROR((('Yatırımlar-Mevcut Bölge'!H26*'Yatırımlar-Mevcut Bölge'!J26)+('Yatırımlar-Genişleme1'!H26*'Yatırımlar-Genişleme1'!J26)+('Yatırımlar-Genişleme2'!H26*'Yatırımlar-Genişleme2'!J26))/SUM('Yatırımlar-Mevcut Bölge'!H26,'Yatırımlar-Genişleme1'!H26,'Yatırımlar-Genişleme2'!H26),"")</f>
        <v/>
      </c>
      <c r="K26" s="969" t="str">
        <f t="shared" si="6"/>
        <v/>
      </c>
      <c r="L26" s="926">
        <f>'Yatırımlar-Mevcut Bölge'!L26+'Yatırımlar-Genişleme1'!L26+'Yatırımlar-Genişleme2'!L26</f>
        <v>0</v>
      </c>
      <c r="M26" s="927" t="str">
        <f>IFERROR((('Yatırımlar-Mevcut Bölge'!L26*'Yatırımlar-Mevcut Bölge'!M26)+('Yatırımlar-Genişleme1'!L26*'Yatırımlar-Genişleme1'!M26)+('Yatırımlar-Genişleme2'!L26*'Yatırımlar-Genişleme2'!M26))/SUM('Yatırımlar-Mevcut Bölge'!L26,'Yatırımlar-Genişleme1'!L26,'Yatırımlar-Genişleme2'!L26),"")</f>
        <v/>
      </c>
      <c r="N26" s="927" t="str">
        <f>IFERROR((('Yatırımlar-Mevcut Bölge'!L26*'Yatırımlar-Mevcut Bölge'!N26)+('Yatırımlar-Genişleme1'!L26*'Yatırımlar-Genişleme1'!N26)+('Yatırımlar-Genişleme2'!L26*'Yatırımlar-Genişleme2'!N26))/SUM('Yatırımlar-Mevcut Bölge'!L26,'Yatırımlar-Genişleme1'!L26,'Yatırımlar-Genişleme2'!L26),"")</f>
        <v/>
      </c>
      <c r="O26" s="969" t="str">
        <f t="shared" si="7"/>
        <v/>
      </c>
      <c r="P26" s="926">
        <f>'Yatırımlar-Mevcut Bölge'!P26+'Yatırımlar-Genişleme1'!P26+'Yatırımlar-Genişleme2'!P26</f>
        <v>0</v>
      </c>
      <c r="Q26" s="927" t="str">
        <f>IFERROR((('Yatırımlar-Mevcut Bölge'!P26*'Yatırımlar-Mevcut Bölge'!Q26)+('Yatırımlar-Genişleme1'!P26*'Yatırımlar-Genişleme1'!Q26)+('Yatırımlar-Genişleme2'!P26*'Yatırımlar-Genişleme2'!Q26))/SUM('Yatırımlar-Mevcut Bölge'!P26,'Yatırımlar-Genişleme1'!P26,'Yatırımlar-Genişleme2'!P26),"")</f>
        <v/>
      </c>
      <c r="R26" s="927" t="str">
        <f>IFERROR((('Yatırımlar-Mevcut Bölge'!P26*'Yatırımlar-Mevcut Bölge'!R26)+('Yatırımlar-Genişleme1'!P26*'Yatırımlar-Genişleme1'!R26)+('Yatırımlar-Genişleme2'!P26*'Yatırımlar-Genişleme2'!R26))/SUM('Yatırımlar-Mevcut Bölge'!P26,'Yatırımlar-Genişleme1'!P26,'Yatırımlar-Genişleme2'!P26),"")</f>
        <v/>
      </c>
      <c r="S26" s="906" t="str">
        <f t="shared" si="8"/>
        <v/>
      </c>
      <c r="T26" s="926">
        <f>'Yatırımlar-Mevcut Bölge'!T26+'Yatırımlar-Genişleme1'!T26+'Yatırımlar-Genişleme2'!T26</f>
        <v>0</v>
      </c>
      <c r="U26" s="927" t="str">
        <f>IFERROR((('Yatırımlar-Mevcut Bölge'!T26*'Yatırımlar-Mevcut Bölge'!U26)+('Yatırımlar-Genişleme1'!T26*'Yatırımlar-Genişleme1'!U26)+('Yatırımlar-Genişleme2'!T26*'Yatırımlar-Genişleme2'!U26))/SUM('Yatırımlar-Mevcut Bölge'!T26,'Yatırımlar-Genişleme1'!T26,'Yatırımlar-Genişleme2'!T26),"")</f>
        <v/>
      </c>
      <c r="V26" s="927" t="str">
        <f>IFERROR((('Yatırımlar-Mevcut Bölge'!T26*'Yatırımlar-Mevcut Bölge'!V26)+('Yatırımlar-Genişleme1'!T26*'Yatırımlar-Genişleme1'!V26)+('Yatırımlar-Genişleme2'!T26*'Yatırımlar-Genişleme2'!V26))/SUM('Yatırımlar-Mevcut Bölge'!T26,'Yatırımlar-Genişleme1'!T26,'Yatırımlar-Genişleme2'!T26),"")</f>
        <v/>
      </c>
      <c r="W26" s="906" t="str">
        <f t="shared" si="9"/>
        <v/>
      </c>
    </row>
    <row r="27" spans="2:23">
      <c r="B27" s="860" t="s">
        <v>504</v>
      </c>
      <c r="C27" s="861" t="s">
        <v>488</v>
      </c>
      <c r="D27" s="926">
        <f>'Yatırımlar-Mevcut Bölge'!D27+'Yatırımlar-Genişleme1'!D27+'Yatırımlar-Genişleme2'!D27</f>
        <v>0</v>
      </c>
      <c r="E27" s="927" t="str">
        <f>IFERROR((('Yatırımlar-Mevcut Bölge'!D27*'Yatırımlar-Mevcut Bölge'!E27)+('Yatırımlar-Genişleme1'!D27*'Yatırımlar-Genişleme1'!E27)+('Yatırımlar-Genişleme2'!D27*'Yatırımlar-Genişleme2'!E27))/SUM('Yatırımlar-Mevcut Bölge'!D27,'Yatırımlar-Genişleme1'!D27,'Yatırımlar-Genişleme2'!D27),"")</f>
        <v/>
      </c>
      <c r="F27" s="927" t="str">
        <f>IFERROR((('Yatırımlar-Mevcut Bölge'!D27*'Yatırımlar-Mevcut Bölge'!F27)+('Yatırımlar-Genişleme1'!D27*'Yatırımlar-Genişleme1'!F27)+('Yatırımlar-Genişleme2'!D27*'Yatırımlar-Genişleme2'!F27))/SUM('Yatırımlar-Mevcut Bölge'!D27,'Yatırımlar-Genişleme1'!D27,'Yatırımlar-Genişleme2'!D27),"")</f>
        <v/>
      </c>
      <c r="G27" s="969" t="str">
        <f t="shared" si="5"/>
        <v/>
      </c>
      <c r="H27" s="926">
        <f>'Yatırımlar-Mevcut Bölge'!H27+'Yatırımlar-Genişleme1'!H27+'Yatırımlar-Genişleme2'!H27</f>
        <v>0</v>
      </c>
      <c r="I27" s="927" t="str">
        <f>IFERROR((('Yatırımlar-Mevcut Bölge'!H27*'Yatırımlar-Mevcut Bölge'!I27)+('Yatırımlar-Genişleme1'!H27*'Yatırımlar-Genişleme1'!I27)+('Yatırımlar-Genişleme2'!H27*'Yatırımlar-Genişleme2'!I27))/SUM('Yatırımlar-Mevcut Bölge'!H27,'Yatırımlar-Genişleme1'!H27,'Yatırımlar-Genişleme2'!H27),"")</f>
        <v/>
      </c>
      <c r="J27" s="927" t="str">
        <f>IFERROR((('Yatırımlar-Mevcut Bölge'!H27*'Yatırımlar-Mevcut Bölge'!J27)+('Yatırımlar-Genişleme1'!H27*'Yatırımlar-Genişleme1'!J27)+('Yatırımlar-Genişleme2'!H27*'Yatırımlar-Genişleme2'!J27))/SUM('Yatırımlar-Mevcut Bölge'!H27,'Yatırımlar-Genişleme1'!H27,'Yatırımlar-Genişleme2'!H27),"")</f>
        <v/>
      </c>
      <c r="K27" s="969" t="str">
        <f t="shared" si="6"/>
        <v/>
      </c>
      <c r="L27" s="926">
        <f>'Yatırımlar-Mevcut Bölge'!L27+'Yatırımlar-Genişleme1'!L27+'Yatırımlar-Genişleme2'!L27</f>
        <v>0</v>
      </c>
      <c r="M27" s="927" t="str">
        <f>IFERROR((('Yatırımlar-Mevcut Bölge'!L27*'Yatırımlar-Mevcut Bölge'!M27)+('Yatırımlar-Genişleme1'!L27*'Yatırımlar-Genişleme1'!M27)+('Yatırımlar-Genişleme2'!L27*'Yatırımlar-Genişleme2'!M27))/SUM('Yatırımlar-Mevcut Bölge'!L27,'Yatırımlar-Genişleme1'!L27,'Yatırımlar-Genişleme2'!L27),"")</f>
        <v/>
      </c>
      <c r="N27" s="927" t="str">
        <f>IFERROR((('Yatırımlar-Mevcut Bölge'!L27*'Yatırımlar-Mevcut Bölge'!N27)+('Yatırımlar-Genişleme1'!L27*'Yatırımlar-Genişleme1'!N27)+('Yatırımlar-Genişleme2'!L27*'Yatırımlar-Genişleme2'!N27))/SUM('Yatırımlar-Mevcut Bölge'!L27,'Yatırımlar-Genişleme1'!L27,'Yatırımlar-Genişleme2'!L27),"")</f>
        <v/>
      </c>
      <c r="O27" s="969" t="str">
        <f t="shared" si="7"/>
        <v/>
      </c>
      <c r="P27" s="926">
        <f>'Yatırımlar-Mevcut Bölge'!P27+'Yatırımlar-Genişleme1'!P27+'Yatırımlar-Genişleme2'!P27</f>
        <v>0</v>
      </c>
      <c r="Q27" s="927" t="str">
        <f>IFERROR((('Yatırımlar-Mevcut Bölge'!P27*'Yatırımlar-Mevcut Bölge'!Q27)+('Yatırımlar-Genişleme1'!P27*'Yatırımlar-Genişleme1'!Q27)+('Yatırımlar-Genişleme2'!P27*'Yatırımlar-Genişleme2'!Q27))/SUM('Yatırımlar-Mevcut Bölge'!P27,'Yatırımlar-Genişleme1'!P27,'Yatırımlar-Genişleme2'!P27),"")</f>
        <v/>
      </c>
      <c r="R27" s="927" t="str">
        <f>IFERROR((('Yatırımlar-Mevcut Bölge'!P27*'Yatırımlar-Mevcut Bölge'!R27)+('Yatırımlar-Genişleme1'!P27*'Yatırımlar-Genişleme1'!R27)+('Yatırımlar-Genişleme2'!P27*'Yatırımlar-Genişleme2'!R27))/SUM('Yatırımlar-Mevcut Bölge'!P27,'Yatırımlar-Genişleme1'!P27,'Yatırımlar-Genişleme2'!P27),"")</f>
        <v/>
      </c>
      <c r="S27" s="906" t="str">
        <f t="shared" si="8"/>
        <v/>
      </c>
      <c r="T27" s="926">
        <f>'Yatırımlar-Mevcut Bölge'!T27+'Yatırımlar-Genişleme1'!T27+'Yatırımlar-Genişleme2'!T27</f>
        <v>0</v>
      </c>
      <c r="U27" s="927" t="str">
        <f>IFERROR((('Yatırımlar-Mevcut Bölge'!T27*'Yatırımlar-Mevcut Bölge'!U27)+('Yatırımlar-Genişleme1'!T27*'Yatırımlar-Genişleme1'!U27)+('Yatırımlar-Genişleme2'!T27*'Yatırımlar-Genişleme2'!U27))/SUM('Yatırımlar-Mevcut Bölge'!T27,'Yatırımlar-Genişleme1'!T27,'Yatırımlar-Genişleme2'!T27),"")</f>
        <v/>
      </c>
      <c r="V27" s="927" t="str">
        <f>IFERROR((('Yatırımlar-Mevcut Bölge'!T27*'Yatırımlar-Mevcut Bölge'!V27)+('Yatırımlar-Genişleme1'!T27*'Yatırımlar-Genişleme1'!V27)+('Yatırımlar-Genişleme2'!T27*'Yatırımlar-Genişleme2'!V27))/SUM('Yatırımlar-Mevcut Bölge'!T27,'Yatırımlar-Genişleme1'!T27,'Yatırımlar-Genişleme2'!T27),"")</f>
        <v/>
      </c>
      <c r="W27" s="906" t="str">
        <f t="shared" si="9"/>
        <v/>
      </c>
    </row>
    <row r="28" spans="2:23">
      <c r="B28" s="860" t="s">
        <v>505</v>
      </c>
      <c r="C28" s="861" t="s">
        <v>488</v>
      </c>
      <c r="D28" s="926">
        <f>'Yatırımlar-Mevcut Bölge'!D28+'Yatırımlar-Genişleme1'!D28+'Yatırımlar-Genişleme2'!D28</f>
        <v>0</v>
      </c>
      <c r="E28" s="927" t="str">
        <f>IFERROR((('Yatırımlar-Mevcut Bölge'!D28*'Yatırımlar-Mevcut Bölge'!E28)+('Yatırımlar-Genişleme1'!D28*'Yatırımlar-Genişleme1'!E28)+('Yatırımlar-Genişleme2'!D28*'Yatırımlar-Genişleme2'!E28))/SUM('Yatırımlar-Mevcut Bölge'!D28,'Yatırımlar-Genişleme1'!D28,'Yatırımlar-Genişleme2'!D28),"")</f>
        <v/>
      </c>
      <c r="F28" s="927" t="str">
        <f>IFERROR((('Yatırımlar-Mevcut Bölge'!D28*'Yatırımlar-Mevcut Bölge'!F28)+('Yatırımlar-Genişleme1'!D28*'Yatırımlar-Genişleme1'!F28)+('Yatırımlar-Genişleme2'!D28*'Yatırımlar-Genişleme2'!F28))/SUM('Yatırımlar-Mevcut Bölge'!D28,'Yatırımlar-Genişleme1'!D28,'Yatırımlar-Genişleme2'!D28),"")</f>
        <v/>
      </c>
      <c r="G28" s="969" t="str">
        <f t="shared" si="5"/>
        <v/>
      </c>
      <c r="H28" s="926">
        <f>'Yatırımlar-Mevcut Bölge'!H28+'Yatırımlar-Genişleme1'!H28+'Yatırımlar-Genişleme2'!H28</f>
        <v>0</v>
      </c>
      <c r="I28" s="927" t="str">
        <f>IFERROR((('Yatırımlar-Mevcut Bölge'!H28*'Yatırımlar-Mevcut Bölge'!I28)+('Yatırımlar-Genişleme1'!H28*'Yatırımlar-Genişleme1'!I28)+('Yatırımlar-Genişleme2'!H28*'Yatırımlar-Genişleme2'!I28))/SUM('Yatırımlar-Mevcut Bölge'!H28,'Yatırımlar-Genişleme1'!H28,'Yatırımlar-Genişleme2'!H28),"")</f>
        <v/>
      </c>
      <c r="J28" s="927" t="str">
        <f>IFERROR((('Yatırımlar-Mevcut Bölge'!H28*'Yatırımlar-Mevcut Bölge'!J28)+('Yatırımlar-Genişleme1'!H28*'Yatırımlar-Genişleme1'!J28)+('Yatırımlar-Genişleme2'!H28*'Yatırımlar-Genişleme2'!J28))/SUM('Yatırımlar-Mevcut Bölge'!H28,'Yatırımlar-Genişleme1'!H28,'Yatırımlar-Genişleme2'!H28),"")</f>
        <v/>
      </c>
      <c r="K28" s="969" t="str">
        <f t="shared" si="6"/>
        <v/>
      </c>
      <c r="L28" s="926">
        <f>'Yatırımlar-Mevcut Bölge'!L28+'Yatırımlar-Genişleme1'!L28+'Yatırımlar-Genişleme2'!L28</f>
        <v>0</v>
      </c>
      <c r="M28" s="927" t="str">
        <f>IFERROR((('Yatırımlar-Mevcut Bölge'!L28*'Yatırımlar-Mevcut Bölge'!M28)+('Yatırımlar-Genişleme1'!L28*'Yatırımlar-Genişleme1'!M28)+('Yatırımlar-Genişleme2'!L28*'Yatırımlar-Genişleme2'!M28))/SUM('Yatırımlar-Mevcut Bölge'!L28,'Yatırımlar-Genişleme1'!L28,'Yatırımlar-Genişleme2'!L28),"")</f>
        <v/>
      </c>
      <c r="N28" s="927" t="str">
        <f>IFERROR((('Yatırımlar-Mevcut Bölge'!L28*'Yatırımlar-Mevcut Bölge'!N28)+('Yatırımlar-Genişleme1'!L28*'Yatırımlar-Genişleme1'!N28)+('Yatırımlar-Genişleme2'!L28*'Yatırımlar-Genişleme2'!N28))/SUM('Yatırımlar-Mevcut Bölge'!L28,'Yatırımlar-Genişleme1'!L28,'Yatırımlar-Genişleme2'!L28),"")</f>
        <v/>
      </c>
      <c r="O28" s="969" t="str">
        <f t="shared" si="7"/>
        <v/>
      </c>
      <c r="P28" s="926">
        <f>'Yatırımlar-Mevcut Bölge'!P28+'Yatırımlar-Genişleme1'!P28+'Yatırımlar-Genişleme2'!P28</f>
        <v>0</v>
      </c>
      <c r="Q28" s="927" t="str">
        <f>IFERROR((('Yatırımlar-Mevcut Bölge'!P28*'Yatırımlar-Mevcut Bölge'!Q28)+('Yatırımlar-Genişleme1'!P28*'Yatırımlar-Genişleme1'!Q28)+('Yatırımlar-Genişleme2'!P28*'Yatırımlar-Genişleme2'!Q28))/SUM('Yatırımlar-Mevcut Bölge'!P28,'Yatırımlar-Genişleme1'!P28,'Yatırımlar-Genişleme2'!P28),"")</f>
        <v/>
      </c>
      <c r="R28" s="927" t="str">
        <f>IFERROR((('Yatırımlar-Mevcut Bölge'!P28*'Yatırımlar-Mevcut Bölge'!R28)+('Yatırımlar-Genişleme1'!P28*'Yatırımlar-Genişleme1'!R28)+('Yatırımlar-Genişleme2'!P28*'Yatırımlar-Genişleme2'!R28))/SUM('Yatırımlar-Mevcut Bölge'!P28,'Yatırımlar-Genişleme1'!P28,'Yatırımlar-Genişleme2'!P28),"")</f>
        <v/>
      </c>
      <c r="S28" s="906" t="str">
        <f t="shared" si="8"/>
        <v/>
      </c>
      <c r="T28" s="926">
        <f>'Yatırımlar-Mevcut Bölge'!T28+'Yatırımlar-Genişleme1'!T28+'Yatırımlar-Genişleme2'!T28</f>
        <v>0</v>
      </c>
      <c r="U28" s="927" t="str">
        <f>IFERROR((('Yatırımlar-Mevcut Bölge'!T28*'Yatırımlar-Mevcut Bölge'!U28)+('Yatırımlar-Genişleme1'!T28*'Yatırımlar-Genişleme1'!U28)+('Yatırımlar-Genişleme2'!T28*'Yatırımlar-Genişleme2'!U28))/SUM('Yatırımlar-Mevcut Bölge'!T28,'Yatırımlar-Genişleme1'!T28,'Yatırımlar-Genişleme2'!T28),"")</f>
        <v/>
      </c>
      <c r="V28" s="927" t="str">
        <f>IFERROR((('Yatırımlar-Mevcut Bölge'!T28*'Yatırımlar-Mevcut Bölge'!V28)+('Yatırımlar-Genişleme1'!T28*'Yatırımlar-Genişleme1'!V28)+('Yatırımlar-Genişleme2'!T28*'Yatırımlar-Genişleme2'!V28))/SUM('Yatırımlar-Mevcut Bölge'!T28,'Yatırımlar-Genişleme1'!T28,'Yatırımlar-Genişleme2'!T28),"")</f>
        <v/>
      </c>
      <c r="W28" s="906" t="str">
        <f t="shared" si="9"/>
        <v/>
      </c>
    </row>
    <row r="29" spans="2:23">
      <c r="B29" s="860" t="s">
        <v>506</v>
      </c>
      <c r="C29" s="861" t="s">
        <v>488</v>
      </c>
      <c r="D29" s="926">
        <f>'Yatırımlar-Mevcut Bölge'!D29+'Yatırımlar-Genişleme1'!D29+'Yatırımlar-Genişleme2'!D29</f>
        <v>0</v>
      </c>
      <c r="E29" s="927" t="str">
        <f>IFERROR((('Yatırımlar-Mevcut Bölge'!D29*'Yatırımlar-Mevcut Bölge'!E29)+('Yatırımlar-Genişleme1'!D29*'Yatırımlar-Genişleme1'!E29)+('Yatırımlar-Genişleme2'!D29*'Yatırımlar-Genişleme2'!E29))/SUM('Yatırımlar-Mevcut Bölge'!D29,'Yatırımlar-Genişleme1'!D29,'Yatırımlar-Genişleme2'!D29),"")</f>
        <v/>
      </c>
      <c r="F29" s="927" t="str">
        <f>IFERROR((('Yatırımlar-Mevcut Bölge'!D29*'Yatırımlar-Mevcut Bölge'!F29)+('Yatırımlar-Genişleme1'!D29*'Yatırımlar-Genişleme1'!F29)+('Yatırımlar-Genişleme2'!D29*'Yatırımlar-Genişleme2'!F29))/SUM('Yatırımlar-Mevcut Bölge'!D29,'Yatırımlar-Genişleme1'!D29,'Yatırımlar-Genişleme2'!D29),"")</f>
        <v/>
      </c>
      <c r="G29" s="969" t="str">
        <f t="shared" si="5"/>
        <v/>
      </c>
      <c r="H29" s="926">
        <f>'Yatırımlar-Mevcut Bölge'!H29+'Yatırımlar-Genişleme1'!H29+'Yatırımlar-Genişleme2'!H29</f>
        <v>0</v>
      </c>
      <c r="I29" s="927" t="str">
        <f>IFERROR((('Yatırımlar-Mevcut Bölge'!H29*'Yatırımlar-Mevcut Bölge'!I29)+('Yatırımlar-Genişleme1'!H29*'Yatırımlar-Genişleme1'!I29)+('Yatırımlar-Genişleme2'!H29*'Yatırımlar-Genişleme2'!I29))/SUM('Yatırımlar-Mevcut Bölge'!H29,'Yatırımlar-Genişleme1'!H29,'Yatırımlar-Genişleme2'!H29),"")</f>
        <v/>
      </c>
      <c r="J29" s="927" t="str">
        <f>IFERROR((('Yatırımlar-Mevcut Bölge'!H29*'Yatırımlar-Mevcut Bölge'!J29)+('Yatırımlar-Genişleme1'!H29*'Yatırımlar-Genişleme1'!J29)+('Yatırımlar-Genişleme2'!H29*'Yatırımlar-Genişleme2'!J29))/SUM('Yatırımlar-Mevcut Bölge'!H29,'Yatırımlar-Genişleme1'!H29,'Yatırımlar-Genişleme2'!H29),"")</f>
        <v/>
      </c>
      <c r="K29" s="969" t="str">
        <f t="shared" si="6"/>
        <v/>
      </c>
      <c r="L29" s="926">
        <f>'Yatırımlar-Mevcut Bölge'!L29+'Yatırımlar-Genişleme1'!L29+'Yatırımlar-Genişleme2'!L29</f>
        <v>0</v>
      </c>
      <c r="M29" s="927" t="str">
        <f>IFERROR((('Yatırımlar-Mevcut Bölge'!L29*'Yatırımlar-Mevcut Bölge'!M29)+('Yatırımlar-Genişleme1'!L29*'Yatırımlar-Genişleme1'!M29)+('Yatırımlar-Genişleme2'!L29*'Yatırımlar-Genişleme2'!M29))/SUM('Yatırımlar-Mevcut Bölge'!L29,'Yatırımlar-Genişleme1'!L29,'Yatırımlar-Genişleme2'!L29),"")</f>
        <v/>
      </c>
      <c r="N29" s="927" t="str">
        <f>IFERROR((('Yatırımlar-Mevcut Bölge'!L29*'Yatırımlar-Mevcut Bölge'!N29)+('Yatırımlar-Genişleme1'!L29*'Yatırımlar-Genişleme1'!N29)+('Yatırımlar-Genişleme2'!L29*'Yatırımlar-Genişleme2'!N29))/SUM('Yatırımlar-Mevcut Bölge'!L29,'Yatırımlar-Genişleme1'!L29,'Yatırımlar-Genişleme2'!L29),"")</f>
        <v/>
      </c>
      <c r="O29" s="969" t="str">
        <f t="shared" si="7"/>
        <v/>
      </c>
      <c r="P29" s="926">
        <f>'Yatırımlar-Mevcut Bölge'!P29+'Yatırımlar-Genişleme1'!P29+'Yatırımlar-Genişleme2'!P29</f>
        <v>0</v>
      </c>
      <c r="Q29" s="927" t="str">
        <f>IFERROR((('Yatırımlar-Mevcut Bölge'!P29*'Yatırımlar-Mevcut Bölge'!Q29)+('Yatırımlar-Genişleme1'!P29*'Yatırımlar-Genişleme1'!Q29)+('Yatırımlar-Genişleme2'!P29*'Yatırımlar-Genişleme2'!Q29))/SUM('Yatırımlar-Mevcut Bölge'!P29,'Yatırımlar-Genişleme1'!P29,'Yatırımlar-Genişleme2'!P29),"")</f>
        <v/>
      </c>
      <c r="R29" s="927" t="str">
        <f>IFERROR((('Yatırımlar-Mevcut Bölge'!P29*'Yatırımlar-Mevcut Bölge'!R29)+('Yatırımlar-Genişleme1'!P29*'Yatırımlar-Genişleme1'!R29)+('Yatırımlar-Genişleme2'!P29*'Yatırımlar-Genişleme2'!R29))/SUM('Yatırımlar-Mevcut Bölge'!P29,'Yatırımlar-Genişleme1'!P29,'Yatırımlar-Genişleme2'!P29),"")</f>
        <v/>
      </c>
      <c r="S29" s="906" t="str">
        <f t="shared" si="8"/>
        <v/>
      </c>
      <c r="T29" s="926">
        <f>'Yatırımlar-Mevcut Bölge'!T29+'Yatırımlar-Genişleme1'!T29+'Yatırımlar-Genişleme2'!T29</f>
        <v>0</v>
      </c>
      <c r="U29" s="927" t="str">
        <f>IFERROR((('Yatırımlar-Mevcut Bölge'!T29*'Yatırımlar-Mevcut Bölge'!U29)+('Yatırımlar-Genişleme1'!T29*'Yatırımlar-Genişleme1'!U29)+('Yatırımlar-Genişleme2'!T29*'Yatırımlar-Genişleme2'!U29))/SUM('Yatırımlar-Mevcut Bölge'!T29,'Yatırımlar-Genişleme1'!T29,'Yatırımlar-Genişleme2'!T29),"")</f>
        <v/>
      </c>
      <c r="V29" s="927" t="str">
        <f>IFERROR((('Yatırımlar-Mevcut Bölge'!T29*'Yatırımlar-Mevcut Bölge'!V29)+('Yatırımlar-Genişleme1'!T29*'Yatırımlar-Genişleme1'!V29)+('Yatırımlar-Genişleme2'!T29*'Yatırımlar-Genişleme2'!V29))/SUM('Yatırımlar-Mevcut Bölge'!T29,'Yatırımlar-Genişleme1'!T29,'Yatırımlar-Genişleme2'!T29),"")</f>
        <v/>
      </c>
      <c r="W29" s="906" t="str">
        <f t="shared" si="9"/>
        <v/>
      </c>
    </row>
    <row r="30" spans="2:23">
      <c r="B30" s="854" t="s">
        <v>507</v>
      </c>
      <c r="C30" s="855"/>
      <c r="D30" s="856"/>
      <c r="E30" s="857"/>
      <c r="F30" s="857"/>
      <c r="G30" s="968">
        <f>SUM(G31,G44)</f>
        <v>0</v>
      </c>
      <c r="H30" s="856"/>
      <c r="I30" s="857"/>
      <c r="J30" s="857"/>
      <c r="K30" s="968">
        <f>SUM(K31,K44)</f>
        <v>0</v>
      </c>
      <c r="L30" s="856"/>
      <c r="M30" s="857"/>
      <c r="N30" s="857"/>
      <c r="O30" s="968">
        <f>SUM(O31,O44)</f>
        <v>0</v>
      </c>
      <c r="P30" s="856"/>
      <c r="Q30" s="857"/>
      <c r="R30" s="857"/>
      <c r="S30" s="858">
        <f>SUM(S31,S44)</f>
        <v>0</v>
      </c>
      <c r="T30" s="856"/>
      <c r="U30" s="857"/>
      <c r="V30" s="857"/>
      <c r="W30" s="858">
        <f>SUM(W31,W44)</f>
        <v>0</v>
      </c>
    </row>
    <row r="31" spans="2:23">
      <c r="B31" s="859" t="s">
        <v>508</v>
      </c>
      <c r="C31" s="855"/>
      <c r="D31" s="856"/>
      <c r="E31" s="857"/>
      <c r="F31" s="857"/>
      <c r="G31" s="968">
        <f>SUM(G32:G43)</f>
        <v>0</v>
      </c>
      <c r="H31" s="856"/>
      <c r="I31" s="857"/>
      <c r="J31" s="857"/>
      <c r="K31" s="968">
        <f>SUM(K32:K43)</f>
        <v>0</v>
      </c>
      <c r="L31" s="856"/>
      <c r="M31" s="857"/>
      <c r="N31" s="857"/>
      <c r="O31" s="968">
        <f>SUM(O32:O43)</f>
        <v>0</v>
      </c>
      <c r="P31" s="856"/>
      <c r="Q31" s="857"/>
      <c r="R31" s="857"/>
      <c r="S31" s="858">
        <f>SUM(S32:S43)</f>
        <v>0</v>
      </c>
      <c r="T31" s="856"/>
      <c r="U31" s="857"/>
      <c r="V31" s="857"/>
      <c r="W31" s="858">
        <f>SUM(W32:W43)</f>
        <v>0</v>
      </c>
    </row>
    <row r="32" spans="2:23">
      <c r="B32" s="860" t="s">
        <v>487</v>
      </c>
      <c r="C32" s="861" t="s">
        <v>488</v>
      </c>
      <c r="D32" s="926">
        <f>'Yatırımlar-Mevcut Bölge'!D32+'Yatırımlar-Genişleme1'!D32+'Yatırımlar-Genişleme2'!D32</f>
        <v>0</v>
      </c>
      <c r="E32" s="927" t="str">
        <f>IFERROR((('Yatırımlar-Mevcut Bölge'!D32*'Yatırımlar-Mevcut Bölge'!E32)+('Yatırımlar-Genişleme1'!D32*'Yatırımlar-Genişleme1'!E32)+('Yatırımlar-Genişleme2'!D32*'Yatırımlar-Genişleme2'!E32))/SUM('Yatırımlar-Mevcut Bölge'!D32,'Yatırımlar-Genişleme1'!D32,'Yatırımlar-Genişleme2'!D32),"")</f>
        <v/>
      </c>
      <c r="F32" s="927" t="str">
        <f>IFERROR((('Yatırımlar-Mevcut Bölge'!D32*'Yatırımlar-Mevcut Bölge'!F32)+('Yatırımlar-Genişleme1'!D32*'Yatırımlar-Genişleme1'!F32)+('Yatırımlar-Genişleme2'!D32*'Yatırımlar-Genişleme2'!F32))/SUM('Yatırımlar-Mevcut Bölge'!D32,'Yatırımlar-Genişleme1'!D32,'Yatırımlar-Genişleme2'!D32),"")</f>
        <v/>
      </c>
      <c r="G32" s="969" t="str">
        <f t="shared" ref="G32:G43" si="10">IFERROR(D32*(E32+F32),"")</f>
        <v/>
      </c>
      <c r="H32" s="926">
        <f>'Yatırımlar-Mevcut Bölge'!H32+'Yatırımlar-Genişleme1'!H32+'Yatırımlar-Genişleme2'!H32</f>
        <v>0</v>
      </c>
      <c r="I32" s="927" t="str">
        <f>IFERROR((('Yatırımlar-Mevcut Bölge'!H32*'Yatırımlar-Mevcut Bölge'!I32)+('Yatırımlar-Genişleme1'!H32*'Yatırımlar-Genişleme1'!I32)+('Yatırımlar-Genişleme2'!H32*'Yatırımlar-Genişleme2'!I32))/SUM('Yatırımlar-Mevcut Bölge'!H32,'Yatırımlar-Genişleme1'!H32,'Yatırımlar-Genişleme2'!H32),"")</f>
        <v/>
      </c>
      <c r="J32" s="927" t="str">
        <f>IFERROR((('Yatırımlar-Mevcut Bölge'!H32*'Yatırımlar-Mevcut Bölge'!J32)+('Yatırımlar-Genişleme1'!H32*'Yatırımlar-Genişleme1'!J32)+('Yatırımlar-Genişleme2'!H32*'Yatırımlar-Genişleme2'!J32))/SUM('Yatırımlar-Mevcut Bölge'!H32,'Yatırımlar-Genişleme1'!H32,'Yatırımlar-Genişleme2'!H32),"")</f>
        <v/>
      </c>
      <c r="K32" s="969" t="str">
        <f t="shared" ref="K32:K43" si="11">IFERROR(H32*(I32+J32),"")</f>
        <v/>
      </c>
      <c r="L32" s="926">
        <f>'Yatırımlar-Mevcut Bölge'!L32+'Yatırımlar-Genişleme1'!L32+'Yatırımlar-Genişleme2'!L32</f>
        <v>0</v>
      </c>
      <c r="M32" s="927" t="str">
        <f>IFERROR((('Yatırımlar-Mevcut Bölge'!L32*'Yatırımlar-Mevcut Bölge'!M32)+('Yatırımlar-Genişleme1'!L32*'Yatırımlar-Genişleme1'!M32)+('Yatırımlar-Genişleme2'!L32*'Yatırımlar-Genişleme2'!M32))/SUM('Yatırımlar-Mevcut Bölge'!L32,'Yatırımlar-Genişleme1'!L32,'Yatırımlar-Genişleme2'!L32),"")</f>
        <v/>
      </c>
      <c r="N32" s="927" t="str">
        <f>IFERROR((('Yatırımlar-Mevcut Bölge'!L32*'Yatırımlar-Mevcut Bölge'!N32)+('Yatırımlar-Genişleme1'!L32*'Yatırımlar-Genişleme1'!N32)+('Yatırımlar-Genişleme2'!L32*'Yatırımlar-Genişleme2'!N32))/SUM('Yatırımlar-Mevcut Bölge'!L32,'Yatırımlar-Genişleme1'!L32,'Yatırımlar-Genişleme2'!L32),"")</f>
        <v/>
      </c>
      <c r="O32" s="969" t="str">
        <f t="shared" ref="O32:O43" si="12">IFERROR(L32*(M32+N32),"")</f>
        <v/>
      </c>
      <c r="P32" s="926">
        <f>'Yatırımlar-Mevcut Bölge'!P32+'Yatırımlar-Genişleme1'!P32+'Yatırımlar-Genişleme2'!P32</f>
        <v>0</v>
      </c>
      <c r="Q32" s="927" t="str">
        <f>IFERROR((('Yatırımlar-Mevcut Bölge'!P32*'Yatırımlar-Mevcut Bölge'!Q32)+('Yatırımlar-Genişleme1'!P32*'Yatırımlar-Genişleme1'!Q32)+('Yatırımlar-Genişleme2'!P32*'Yatırımlar-Genişleme2'!Q32))/SUM('Yatırımlar-Mevcut Bölge'!P32,'Yatırımlar-Genişleme1'!P32,'Yatırımlar-Genişleme2'!P32),"")</f>
        <v/>
      </c>
      <c r="R32" s="927" t="str">
        <f>IFERROR((('Yatırımlar-Mevcut Bölge'!P32*'Yatırımlar-Mevcut Bölge'!R32)+('Yatırımlar-Genişleme1'!P32*'Yatırımlar-Genişleme1'!R32)+('Yatırımlar-Genişleme2'!P32*'Yatırımlar-Genişleme2'!R32))/SUM('Yatırımlar-Mevcut Bölge'!P32,'Yatırımlar-Genişleme1'!P32,'Yatırımlar-Genişleme2'!P32),"")</f>
        <v/>
      </c>
      <c r="S32" s="906" t="str">
        <f t="shared" ref="S32:S43" si="13">IFERROR(P32*(Q32+R32),"")</f>
        <v/>
      </c>
      <c r="T32" s="926">
        <f>'Yatırımlar-Mevcut Bölge'!T32+'Yatırımlar-Genişleme1'!T32+'Yatırımlar-Genişleme2'!T32</f>
        <v>0</v>
      </c>
      <c r="U32" s="927" t="str">
        <f>IFERROR((('Yatırımlar-Mevcut Bölge'!T32*'Yatırımlar-Mevcut Bölge'!U32)+('Yatırımlar-Genişleme1'!T32*'Yatırımlar-Genişleme1'!U32)+('Yatırımlar-Genişleme2'!T32*'Yatırımlar-Genişleme2'!U32))/SUM('Yatırımlar-Mevcut Bölge'!T32,'Yatırımlar-Genişleme1'!T32,'Yatırımlar-Genişleme2'!T32),"")</f>
        <v/>
      </c>
      <c r="V32" s="927" t="str">
        <f>IFERROR((('Yatırımlar-Mevcut Bölge'!T32*'Yatırımlar-Mevcut Bölge'!V32)+('Yatırımlar-Genişleme1'!T32*'Yatırımlar-Genişleme1'!V32)+('Yatırımlar-Genişleme2'!T32*'Yatırımlar-Genişleme2'!V32))/SUM('Yatırımlar-Mevcut Bölge'!T32,'Yatırımlar-Genişleme1'!T32,'Yatırımlar-Genişleme2'!T32),"")</f>
        <v/>
      </c>
      <c r="W32" s="906" t="str">
        <f t="shared" ref="W32:W43" si="14">IFERROR(T32*(U32+V32),"")</f>
        <v/>
      </c>
    </row>
    <row r="33" spans="2:23">
      <c r="B33" s="860" t="s">
        <v>489</v>
      </c>
      <c r="C33" s="861" t="s">
        <v>488</v>
      </c>
      <c r="D33" s="926">
        <f>'Yatırımlar-Mevcut Bölge'!D33+'Yatırımlar-Genişleme1'!D33+'Yatırımlar-Genişleme2'!D33</f>
        <v>0</v>
      </c>
      <c r="E33" s="927" t="str">
        <f>IFERROR((('Yatırımlar-Mevcut Bölge'!D33*'Yatırımlar-Mevcut Bölge'!E33)+('Yatırımlar-Genişleme1'!D33*'Yatırımlar-Genişleme1'!E33)+('Yatırımlar-Genişleme2'!D33*'Yatırımlar-Genişleme2'!E33))/SUM('Yatırımlar-Mevcut Bölge'!D33,'Yatırımlar-Genişleme1'!D33,'Yatırımlar-Genişleme2'!D33),"")</f>
        <v/>
      </c>
      <c r="F33" s="927" t="str">
        <f>IFERROR((('Yatırımlar-Mevcut Bölge'!D33*'Yatırımlar-Mevcut Bölge'!F33)+('Yatırımlar-Genişleme1'!D33*'Yatırımlar-Genişleme1'!F33)+('Yatırımlar-Genişleme2'!D33*'Yatırımlar-Genişleme2'!F33))/SUM('Yatırımlar-Mevcut Bölge'!D33,'Yatırımlar-Genişleme1'!D33,'Yatırımlar-Genişleme2'!D33),"")</f>
        <v/>
      </c>
      <c r="G33" s="969" t="str">
        <f t="shared" si="10"/>
        <v/>
      </c>
      <c r="H33" s="926">
        <f>'Yatırımlar-Mevcut Bölge'!H33+'Yatırımlar-Genişleme1'!H33+'Yatırımlar-Genişleme2'!H33</f>
        <v>0</v>
      </c>
      <c r="I33" s="927" t="str">
        <f>IFERROR((('Yatırımlar-Mevcut Bölge'!H33*'Yatırımlar-Mevcut Bölge'!I33)+('Yatırımlar-Genişleme1'!H33*'Yatırımlar-Genişleme1'!I33)+('Yatırımlar-Genişleme2'!H33*'Yatırımlar-Genişleme2'!I33))/SUM('Yatırımlar-Mevcut Bölge'!H33,'Yatırımlar-Genişleme1'!H33,'Yatırımlar-Genişleme2'!H33),"")</f>
        <v/>
      </c>
      <c r="J33" s="927" t="str">
        <f>IFERROR((('Yatırımlar-Mevcut Bölge'!H33*'Yatırımlar-Mevcut Bölge'!J33)+('Yatırımlar-Genişleme1'!H33*'Yatırımlar-Genişleme1'!J33)+('Yatırımlar-Genişleme2'!H33*'Yatırımlar-Genişleme2'!J33))/SUM('Yatırımlar-Mevcut Bölge'!H33,'Yatırımlar-Genişleme1'!H33,'Yatırımlar-Genişleme2'!H33),"")</f>
        <v/>
      </c>
      <c r="K33" s="969" t="str">
        <f t="shared" si="11"/>
        <v/>
      </c>
      <c r="L33" s="926">
        <f>'Yatırımlar-Mevcut Bölge'!L33+'Yatırımlar-Genişleme1'!L33+'Yatırımlar-Genişleme2'!L33</f>
        <v>0</v>
      </c>
      <c r="M33" s="927" t="str">
        <f>IFERROR((('Yatırımlar-Mevcut Bölge'!L33*'Yatırımlar-Mevcut Bölge'!M33)+('Yatırımlar-Genişleme1'!L33*'Yatırımlar-Genişleme1'!M33)+('Yatırımlar-Genişleme2'!L33*'Yatırımlar-Genişleme2'!M33))/SUM('Yatırımlar-Mevcut Bölge'!L33,'Yatırımlar-Genişleme1'!L33,'Yatırımlar-Genişleme2'!L33),"")</f>
        <v/>
      </c>
      <c r="N33" s="927" t="str">
        <f>IFERROR((('Yatırımlar-Mevcut Bölge'!L33*'Yatırımlar-Mevcut Bölge'!N33)+('Yatırımlar-Genişleme1'!L33*'Yatırımlar-Genişleme1'!N33)+('Yatırımlar-Genişleme2'!L33*'Yatırımlar-Genişleme2'!N33))/SUM('Yatırımlar-Mevcut Bölge'!L33,'Yatırımlar-Genişleme1'!L33,'Yatırımlar-Genişleme2'!L33),"")</f>
        <v/>
      </c>
      <c r="O33" s="969" t="str">
        <f t="shared" si="12"/>
        <v/>
      </c>
      <c r="P33" s="926">
        <f>'Yatırımlar-Mevcut Bölge'!P33+'Yatırımlar-Genişleme1'!P33+'Yatırımlar-Genişleme2'!P33</f>
        <v>0</v>
      </c>
      <c r="Q33" s="927" t="str">
        <f>IFERROR((('Yatırımlar-Mevcut Bölge'!P33*'Yatırımlar-Mevcut Bölge'!Q33)+('Yatırımlar-Genişleme1'!P33*'Yatırımlar-Genişleme1'!Q33)+('Yatırımlar-Genişleme2'!P33*'Yatırımlar-Genişleme2'!Q33))/SUM('Yatırımlar-Mevcut Bölge'!P33,'Yatırımlar-Genişleme1'!P33,'Yatırımlar-Genişleme2'!P33),"")</f>
        <v/>
      </c>
      <c r="R33" s="927" t="str">
        <f>IFERROR((('Yatırımlar-Mevcut Bölge'!P33*'Yatırımlar-Mevcut Bölge'!R33)+('Yatırımlar-Genişleme1'!P33*'Yatırımlar-Genişleme1'!R33)+('Yatırımlar-Genişleme2'!P33*'Yatırımlar-Genişleme2'!R33))/SUM('Yatırımlar-Mevcut Bölge'!P33,'Yatırımlar-Genişleme1'!P33,'Yatırımlar-Genişleme2'!P33),"")</f>
        <v/>
      </c>
      <c r="S33" s="906" t="str">
        <f t="shared" si="13"/>
        <v/>
      </c>
      <c r="T33" s="926">
        <f>'Yatırımlar-Mevcut Bölge'!T33+'Yatırımlar-Genişleme1'!T33+'Yatırımlar-Genişleme2'!T33</f>
        <v>0</v>
      </c>
      <c r="U33" s="927" t="str">
        <f>IFERROR((('Yatırımlar-Mevcut Bölge'!T33*'Yatırımlar-Mevcut Bölge'!U33)+('Yatırımlar-Genişleme1'!T33*'Yatırımlar-Genişleme1'!U33)+('Yatırımlar-Genişleme2'!T33*'Yatırımlar-Genişleme2'!U33))/SUM('Yatırımlar-Mevcut Bölge'!T33,'Yatırımlar-Genişleme1'!T33,'Yatırımlar-Genişleme2'!T33),"")</f>
        <v/>
      </c>
      <c r="V33" s="927" t="str">
        <f>IFERROR((('Yatırımlar-Mevcut Bölge'!T33*'Yatırımlar-Mevcut Bölge'!V33)+('Yatırımlar-Genişleme1'!T33*'Yatırımlar-Genişleme1'!V33)+('Yatırımlar-Genişleme2'!T33*'Yatırımlar-Genişleme2'!V33))/SUM('Yatırımlar-Mevcut Bölge'!T33,'Yatırımlar-Genişleme1'!T33,'Yatırımlar-Genişleme2'!T33),"")</f>
        <v/>
      </c>
      <c r="W33" s="906" t="str">
        <f t="shared" si="14"/>
        <v/>
      </c>
    </row>
    <row r="34" spans="2:23">
      <c r="B34" s="860" t="s">
        <v>490</v>
      </c>
      <c r="C34" s="861" t="s">
        <v>488</v>
      </c>
      <c r="D34" s="926">
        <f>'Yatırımlar-Mevcut Bölge'!D34+'Yatırımlar-Genişleme1'!D34+'Yatırımlar-Genişleme2'!D34</f>
        <v>0</v>
      </c>
      <c r="E34" s="927" t="str">
        <f>IFERROR((('Yatırımlar-Mevcut Bölge'!D34*'Yatırımlar-Mevcut Bölge'!E34)+('Yatırımlar-Genişleme1'!D34*'Yatırımlar-Genişleme1'!E34)+('Yatırımlar-Genişleme2'!D34*'Yatırımlar-Genişleme2'!E34))/SUM('Yatırımlar-Mevcut Bölge'!D34,'Yatırımlar-Genişleme1'!D34,'Yatırımlar-Genişleme2'!D34),"")</f>
        <v/>
      </c>
      <c r="F34" s="927" t="str">
        <f>IFERROR((('Yatırımlar-Mevcut Bölge'!D34*'Yatırımlar-Mevcut Bölge'!F34)+('Yatırımlar-Genişleme1'!D34*'Yatırımlar-Genişleme1'!F34)+('Yatırımlar-Genişleme2'!D34*'Yatırımlar-Genişleme2'!F34))/SUM('Yatırımlar-Mevcut Bölge'!D34,'Yatırımlar-Genişleme1'!D34,'Yatırımlar-Genişleme2'!D34),"")</f>
        <v/>
      </c>
      <c r="G34" s="969" t="str">
        <f t="shared" si="10"/>
        <v/>
      </c>
      <c r="H34" s="926">
        <f>'Yatırımlar-Mevcut Bölge'!H34+'Yatırımlar-Genişleme1'!H34+'Yatırımlar-Genişleme2'!H34</f>
        <v>0</v>
      </c>
      <c r="I34" s="927" t="str">
        <f>IFERROR((('Yatırımlar-Mevcut Bölge'!H34*'Yatırımlar-Mevcut Bölge'!I34)+('Yatırımlar-Genişleme1'!H34*'Yatırımlar-Genişleme1'!I34)+('Yatırımlar-Genişleme2'!H34*'Yatırımlar-Genişleme2'!I34))/SUM('Yatırımlar-Mevcut Bölge'!H34,'Yatırımlar-Genişleme1'!H34,'Yatırımlar-Genişleme2'!H34),"")</f>
        <v/>
      </c>
      <c r="J34" s="927" t="str">
        <f>IFERROR((('Yatırımlar-Mevcut Bölge'!H34*'Yatırımlar-Mevcut Bölge'!J34)+('Yatırımlar-Genişleme1'!H34*'Yatırımlar-Genişleme1'!J34)+('Yatırımlar-Genişleme2'!H34*'Yatırımlar-Genişleme2'!J34))/SUM('Yatırımlar-Mevcut Bölge'!H34,'Yatırımlar-Genişleme1'!H34,'Yatırımlar-Genişleme2'!H34),"")</f>
        <v/>
      </c>
      <c r="K34" s="969" t="str">
        <f t="shared" si="11"/>
        <v/>
      </c>
      <c r="L34" s="926">
        <f>'Yatırımlar-Mevcut Bölge'!L34+'Yatırımlar-Genişleme1'!L34+'Yatırımlar-Genişleme2'!L34</f>
        <v>0</v>
      </c>
      <c r="M34" s="927" t="str">
        <f>IFERROR((('Yatırımlar-Mevcut Bölge'!L34*'Yatırımlar-Mevcut Bölge'!M34)+('Yatırımlar-Genişleme1'!L34*'Yatırımlar-Genişleme1'!M34)+('Yatırımlar-Genişleme2'!L34*'Yatırımlar-Genişleme2'!M34))/SUM('Yatırımlar-Mevcut Bölge'!L34,'Yatırımlar-Genişleme1'!L34,'Yatırımlar-Genişleme2'!L34),"")</f>
        <v/>
      </c>
      <c r="N34" s="927" t="str">
        <f>IFERROR((('Yatırımlar-Mevcut Bölge'!L34*'Yatırımlar-Mevcut Bölge'!N34)+('Yatırımlar-Genişleme1'!L34*'Yatırımlar-Genişleme1'!N34)+('Yatırımlar-Genişleme2'!L34*'Yatırımlar-Genişleme2'!N34))/SUM('Yatırımlar-Mevcut Bölge'!L34,'Yatırımlar-Genişleme1'!L34,'Yatırımlar-Genişleme2'!L34),"")</f>
        <v/>
      </c>
      <c r="O34" s="969" t="str">
        <f t="shared" si="12"/>
        <v/>
      </c>
      <c r="P34" s="926">
        <f>'Yatırımlar-Mevcut Bölge'!P34+'Yatırımlar-Genişleme1'!P34+'Yatırımlar-Genişleme2'!P34</f>
        <v>0</v>
      </c>
      <c r="Q34" s="927" t="str">
        <f>IFERROR((('Yatırımlar-Mevcut Bölge'!P34*'Yatırımlar-Mevcut Bölge'!Q34)+('Yatırımlar-Genişleme1'!P34*'Yatırımlar-Genişleme1'!Q34)+('Yatırımlar-Genişleme2'!P34*'Yatırımlar-Genişleme2'!Q34))/SUM('Yatırımlar-Mevcut Bölge'!P34,'Yatırımlar-Genişleme1'!P34,'Yatırımlar-Genişleme2'!P34),"")</f>
        <v/>
      </c>
      <c r="R34" s="927" t="str">
        <f>IFERROR((('Yatırımlar-Mevcut Bölge'!P34*'Yatırımlar-Mevcut Bölge'!R34)+('Yatırımlar-Genişleme1'!P34*'Yatırımlar-Genişleme1'!R34)+('Yatırımlar-Genişleme2'!P34*'Yatırımlar-Genişleme2'!R34))/SUM('Yatırımlar-Mevcut Bölge'!P34,'Yatırımlar-Genişleme1'!P34,'Yatırımlar-Genişleme2'!P34),"")</f>
        <v/>
      </c>
      <c r="S34" s="906" t="str">
        <f t="shared" si="13"/>
        <v/>
      </c>
      <c r="T34" s="926">
        <f>'Yatırımlar-Mevcut Bölge'!T34+'Yatırımlar-Genişleme1'!T34+'Yatırımlar-Genişleme2'!T34</f>
        <v>0</v>
      </c>
      <c r="U34" s="927" t="str">
        <f>IFERROR((('Yatırımlar-Mevcut Bölge'!T34*'Yatırımlar-Mevcut Bölge'!U34)+('Yatırımlar-Genişleme1'!T34*'Yatırımlar-Genişleme1'!U34)+('Yatırımlar-Genişleme2'!T34*'Yatırımlar-Genişleme2'!U34))/SUM('Yatırımlar-Mevcut Bölge'!T34,'Yatırımlar-Genişleme1'!T34,'Yatırımlar-Genişleme2'!T34),"")</f>
        <v/>
      </c>
      <c r="V34" s="927" t="str">
        <f>IFERROR((('Yatırımlar-Mevcut Bölge'!T34*'Yatırımlar-Mevcut Bölge'!V34)+('Yatırımlar-Genişleme1'!T34*'Yatırımlar-Genişleme1'!V34)+('Yatırımlar-Genişleme2'!T34*'Yatırımlar-Genişleme2'!V34))/SUM('Yatırımlar-Mevcut Bölge'!T34,'Yatırımlar-Genişleme1'!T34,'Yatırımlar-Genişleme2'!T34),"")</f>
        <v/>
      </c>
      <c r="W34" s="906" t="str">
        <f t="shared" si="14"/>
        <v/>
      </c>
    </row>
    <row r="35" spans="2:23">
      <c r="B35" s="860" t="s">
        <v>491</v>
      </c>
      <c r="C35" s="861" t="s">
        <v>488</v>
      </c>
      <c r="D35" s="926">
        <f>'Yatırımlar-Mevcut Bölge'!D35+'Yatırımlar-Genişleme1'!D35+'Yatırımlar-Genişleme2'!D35</f>
        <v>0</v>
      </c>
      <c r="E35" s="927" t="str">
        <f>IFERROR((('Yatırımlar-Mevcut Bölge'!D35*'Yatırımlar-Mevcut Bölge'!E35)+('Yatırımlar-Genişleme1'!D35*'Yatırımlar-Genişleme1'!E35)+('Yatırımlar-Genişleme2'!D35*'Yatırımlar-Genişleme2'!E35))/SUM('Yatırımlar-Mevcut Bölge'!D35,'Yatırımlar-Genişleme1'!D35,'Yatırımlar-Genişleme2'!D35),"")</f>
        <v/>
      </c>
      <c r="F35" s="927" t="str">
        <f>IFERROR((('Yatırımlar-Mevcut Bölge'!D35*'Yatırımlar-Mevcut Bölge'!F35)+('Yatırımlar-Genişleme1'!D35*'Yatırımlar-Genişleme1'!F35)+('Yatırımlar-Genişleme2'!D35*'Yatırımlar-Genişleme2'!F35))/SUM('Yatırımlar-Mevcut Bölge'!D35,'Yatırımlar-Genişleme1'!D35,'Yatırımlar-Genişleme2'!D35),"")</f>
        <v/>
      </c>
      <c r="G35" s="969" t="str">
        <f t="shared" si="10"/>
        <v/>
      </c>
      <c r="H35" s="926">
        <f>'Yatırımlar-Mevcut Bölge'!H35+'Yatırımlar-Genişleme1'!H35+'Yatırımlar-Genişleme2'!H35</f>
        <v>0</v>
      </c>
      <c r="I35" s="927" t="str">
        <f>IFERROR((('Yatırımlar-Mevcut Bölge'!H35*'Yatırımlar-Mevcut Bölge'!I35)+('Yatırımlar-Genişleme1'!H35*'Yatırımlar-Genişleme1'!I35)+('Yatırımlar-Genişleme2'!H35*'Yatırımlar-Genişleme2'!I35))/SUM('Yatırımlar-Mevcut Bölge'!H35,'Yatırımlar-Genişleme1'!H35,'Yatırımlar-Genişleme2'!H35),"")</f>
        <v/>
      </c>
      <c r="J35" s="927" t="str">
        <f>IFERROR((('Yatırımlar-Mevcut Bölge'!H35*'Yatırımlar-Mevcut Bölge'!J35)+('Yatırımlar-Genişleme1'!H35*'Yatırımlar-Genişleme1'!J35)+('Yatırımlar-Genişleme2'!H35*'Yatırımlar-Genişleme2'!J35))/SUM('Yatırımlar-Mevcut Bölge'!H35,'Yatırımlar-Genişleme1'!H35,'Yatırımlar-Genişleme2'!H35),"")</f>
        <v/>
      </c>
      <c r="K35" s="969" t="str">
        <f t="shared" si="11"/>
        <v/>
      </c>
      <c r="L35" s="926">
        <f>'Yatırımlar-Mevcut Bölge'!L35+'Yatırımlar-Genişleme1'!L35+'Yatırımlar-Genişleme2'!L35</f>
        <v>0</v>
      </c>
      <c r="M35" s="927" t="str">
        <f>IFERROR((('Yatırımlar-Mevcut Bölge'!L35*'Yatırımlar-Mevcut Bölge'!M35)+('Yatırımlar-Genişleme1'!L35*'Yatırımlar-Genişleme1'!M35)+('Yatırımlar-Genişleme2'!L35*'Yatırımlar-Genişleme2'!M35))/SUM('Yatırımlar-Mevcut Bölge'!L35,'Yatırımlar-Genişleme1'!L35,'Yatırımlar-Genişleme2'!L35),"")</f>
        <v/>
      </c>
      <c r="N35" s="927" t="str">
        <f>IFERROR((('Yatırımlar-Mevcut Bölge'!L35*'Yatırımlar-Mevcut Bölge'!N35)+('Yatırımlar-Genişleme1'!L35*'Yatırımlar-Genişleme1'!N35)+('Yatırımlar-Genişleme2'!L35*'Yatırımlar-Genişleme2'!N35))/SUM('Yatırımlar-Mevcut Bölge'!L35,'Yatırımlar-Genişleme1'!L35,'Yatırımlar-Genişleme2'!L35),"")</f>
        <v/>
      </c>
      <c r="O35" s="969" t="str">
        <f t="shared" si="12"/>
        <v/>
      </c>
      <c r="P35" s="926">
        <f>'Yatırımlar-Mevcut Bölge'!P35+'Yatırımlar-Genişleme1'!P35+'Yatırımlar-Genişleme2'!P35</f>
        <v>0</v>
      </c>
      <c r="Q35" s="927" t="str">
        <f>IFERROR((('Yatırımlar-Mevcut Bölge'!P35*'Yatırımlar-Mevcut Bölge'!Q35)+('Yatırımlar-Genişleme1'!P35*'Yatırımlar-Genişleme1'!Q35)+('Yatırımlar-Genişleme2'!P35*'Yatırımlar-Genişleme2'!Q35))/SUM('Yatırımlar-Mevcut Bölge'!P35,'Yatırımlar-Genişleme1'!P35,'Yatırımlar-Genişleme2'!P35),"")</f>
        <v/>
      </c>
      <c r="R35" s="927" t="str">
        <f>IFERROR((('Yatırımlar-Mevcut Bölge'!P35*'Yatırımlar-Mevcut Bölge'!R35)+('Yatırımlar-Genişleme1'!P35*'Yatırımlar-Genişleme1'!R35)+('Yatırımlar-Genişleme2'!P35*'Yatırımlar-Genişleme2'!R35))/SUM('Yatırımlar-Mevcut Bölge'!P35,'Yatırımlar-Genişleme1'!P35,'Yatırımlar-Genişleme2'!P35),"")</f>
        <v/>
      </c>
      <c r="S35" s="906" t="str">
        <f t="shared" si="13"/>
        <v/>
      </c>
      <c r="T35" s="926">
        <f>'Yatırımlar-Mevcut Bölge'!T35+'Yatırımlar-Genişleme1'!T35+'Yatırımlar-Genişleme2'!T35</f>
        <v>0</v>
      </c>
      <c r="U35" s="927" t="str">
        <f>IFERROR((('Yatırımlar-Mevcut Bölge'!T35*'Yatırımlar-Mevcut Bölge'!U35)+('Yatırımlar-Genişleme1'!T35*'Yatırımlar-Genişleme1'!U35)+('Yatırımlar-Genişleme2'!T35*'Yatırımlar-Genişleme2'!U35))/SUM('Yatırımlar-Mevcut Bölge'!T35,'Yatırımlar-Genişleme1'!T35,'Yatırımlar-Genişleme2'!T35),"")</f>
        <v/>
      </c>
      <c r="V35" s="927" t="str">
        <f>IFERROR((('Yatırımlar-Mevcut Bölge'!T35*'Yatırımlar-Mevcut Bölge'!V35)+('Yatırımlar-Genişleme1'!T35*'Yatırımlar-Genişleme1'!V35)+('Yatırımlar-Genişleme2'!T35*'Yatırımlar-Genişleme2'!V35))/SUM('Yatırımlar-Mevcut Bölge'!T35,'Yatırımlar-Genişleme1'!T35,'Yatırımlar-Genişleme2'!T35),"")</f>
        <v/>
      </c>
      <c r="W35" s="906" t="str">
        <f t="shared" si="14"/>
        <v/>
      </c>
    </row>
    <row r="36" spans="2:23">
      <c r="B36" s="860" t="s">
        <v>492</v>
      </c>
      <c r="C36" s="861" t="s">
        <v>488</v>
      </c>
      <c r="D36" s="926">
        <f>'Yatırımlar-Mevcut Bölge'!D36+'Yatırımlar-Genişleme1'!D36+'Yatırımlar-Genişleme2'!D36</f>
        <v>0</v>
      </c>
      <c r="E36" s="927" t="str">
        <f>IFERROR((('Yatırımlar-Mevcut Bölge'!D36*'Yatırımlar-Mevcut Bölge'!E36)+('Yatırımlar-Genişleme1'!D36*'Yatırımlar-Genişleme1'!E36)+('Yatırımlar-Genişleme2'!D36*'Yatırımlar-Genişleme2'!E36))/SUM('Yatırımlar-Mevcut Bölge'!D36,'Yatırımlar-Genişleme1'!D36,'Yatırımlar-Genişleme2'!D36),"")</f>
        <v/>
      </c>
      <c r="F36" s="927" t="str">
        <f>IFERROR((('Yatırımlar-Mevcut Bölge'!D36*'Yatırımlar-Mevcut Bölge'!F36)+('Yatırımlar-Genişleme1'!D36*'Yatırımlar-Genişleme1'!F36)+('Yatırımlar-Genişleme2'!D36*'Yatırımlar-Genişleme2'!F36))/SUM('Yatırımlar-Mevcut Bölge'!D36,'Yatırımlar-Genişleme1'!D36,'Yatırımlar-Genişleme2'!D36),"")</f>
        <v/>
      </c>
      <c r="G36" s="969" t="str">
        <f t="shared" si="10"/>
        <v/>
      </c>
      <c r="H36" s="926">
        <f>'Yatırımlar-Mevcut Bölge'!H36+'Yatırımlar-Genişleme1'!H36+'Yatırımlar-Genişleme2'!H36</f>
        <v>0</v>
      </c>
      <c r="I36" s="927" t="str">
        <f>IFERROR((('Yatırımlar-Mevcut Bölge'!H36*'Yatırımlar-Mevcut Bölge'!I36)+('Yatırımlar-Genişleme1'!H36*'Yatırımlar-Genişleme1'!I36)+('Yatırımlar-Genişleme2'!H36*'Yatırımlar-Genişleme2'!I36))/SUM('Yatırımlar-Mevcut Bölge'!H36,'Yatırımlar-Genişleme1'!H36,'Yatırımlar-Genişleme2'!H36),"")</f>
        <v/>
      </c>
      <c r="J36" s="927" t="str">
        <f>IFERROR((('Yatırımlar-Mevcut Bölge'!H36*'Yatırımlar-Mevcut Bölge'!J36)+('Yatırımlar-Genişleme1'!H36*'Yatırımlar-Genişleme1'!J36)+('Yatırımlar-Genişleme2'!H36*'Yatırımlar-Genişleme2'!J36))/SUM('Yatırımlar-Mevcut Bölge'!H36,'Yatırımlar-Genişleme1'!H36,'Yatırımlar-Genişleme2'!H36),"")</f>
        <v/>
      </c>
      <c r="K36" s="969" t="str">
        <f t="shared" si="11"/>
        <v/>
      </c>
      <c r="L36" s="926">
        <f>'Yatırımlar-Mevcut Bölge'!L36+'Yatırımlar-Genişleme1'!L36+'Yatırımlar-Genişleme2'!L36</f>
        <v>0</v>
      </c>
      <c r="M36" s="927" t="str">
        <f>IFERROR((('Yatırımlar-Mevcut Bölge'!L36*'Yatırımlar-Mevcut Bölge'!M36)+('Yatırımlar-Genişleme1'!L36*'Yatırımlar-Genişleme1'!M36)+('Yatırımlar-Genişleme2'!L36*'Yatırımlar-Genişleme2'!M36))/SUM('Yatırımlar-Mevcut Bölge'!L36,'Yatırımlar-Genişleme1'!L36,'Yatırımlar-Genişleme2'!L36),"")</f>
        <v/>
      </c>
      <c r="N36" s="927" t="str">
        <f>IFERROR((('Yatırımlar-Mevcut Bölge'!L36*'Yatırımlar-Mevcut Bölge'!N36)+('Yatırımlar-Genişleme1'!L36*'Yatırımlar-Genişleme1'!N36)+('Yatırımlar-Genişleme2'!L36*'Yatırımlar-Genişleme2'!N36))/SUM('Yatırımlar-Mevcut Bölge'!L36,'Yatırımlar-Genişleme1'!L36,'Yatırımlar-Genişleme2'!L36),"")</f>
        <v/>
      </c>
      <c r="O36" s="969" t="str">
        <f t="shared" si="12"/>
        <v/>
      </c>
      <c r="P36" s="926">
        <f>'Yatırımlar-Mevcut Bölge'!P36+'Yatırımlar-Genişleme1'!P36+'Yatırımlar-Genişleme2'!P36</f>
        <v>0</v>
      </c>
      <c r="Q36" s="927" t="str">
        <f>IFERROR((('Yatırımlar-Mevcut Bölge'!P36*'Yatırımlar-Mevcut Bölge'!Q36)+('Yatırımlar-Genişleme1'!P36*'Yatırımlar-Genişleme1'!Q36)+('Yatırımlar-Genişleme2'!P36*'Yatırımlar-Genişleme2'!Q36))/SUM('Yatırımlar-Mevcut Bölge'!P36,'Yatırımlar-Genişleme1'!P36,'Yatırımlar-Genişleme2'!P36),"")</f>
        <v/>
      </c>
      <c r="R36" s="927" t="str">
        <f>IFERROR((('Yatırımlar-Mevcut Bölge'!P36*'Yatırımlar-Mevcut Bölge'!R36)+('Yatırımlar-Genişleme1'!P36*'Yatırımlar-Genişleme1'!R36)+('Yatırımlar-Genişleme2'!P36*'Yatırımlar-Genişleme2'!R36))/SUM('Yatırımlar-Mevcut Bölge'!P36,'Yatırımlar-Genişleme1'!P36,'Yatırımlar-Genişleme2'!P36),"")</f>
        <v/>
      </c>
      <c r="S36" s="906" t="str">
        <f t="shared" si="13"/>
        <v/>
      </c>
      <c r="T36" s="926">
        <f>'Yatırımlar-Mevcut Bölge'!T36+'Yatırımlar-Genişleme1'!T36+'Yatırımlar-Genişleme2'!T36</f>
        <v>0</v>
      </c>
      <c r="U36" s="927" t="str">
        <f>IFERROR((('Yatırımlar-Mevcut Bölge'!T36*'Yatırımlar-Mevcut Bölge'!U36)+('Yatırımlar-Genişleme1'!T36*'Yatırımlar-Genişleme1'!U36)+('Yatırımlar-Genişleme2'!T36*'Yatırımlar-Genişleme2'!U36))/SUM('Yatırımlar-Mevcut Bölge'!T36,'Yatırımlar-Genişleme1'!T36,'Yatırımlar-Genişleme2'!T36),"")</f>
        <v/>
      </c>
      <c r="V36" s="927" t="str">
        <f>IFERROR((('Yatırımlar-Mevcut Bölge'!T36*'Yatırımlar-Mevcut Bölge'!V36)+('Yatırımlar-Genişleme1'!T36*'Yatırımlar-Genişleme1'!V36)+('Yatırımlar-Genişleme2'!T36*'Yatırımlar-Genişleme2'!V36))/SUM('Yatırımlar-Mevcut Bölge'!T36,'Yatırımlar-Genişleme1'!T36,'Yatırımlar-Genişleme2'!T36),"")</f>
        <v/>
      </c>
      <c r="W36" s="906" t="str">
        <f t="shared" si="14"/>
        <v/>
      </c>
    </row>
    <row r="37" spans="2:23">
      <c r="B37" s="860" t="s">
        <v>493</v>
      </c>
      <c r="C37" s="861" t="s">
        <v>488</v>
      </c>
      <c r="D37" s="926">
        <f>'Yatırımlar-Mevcut Bölge'!D37+'Yatırımlar-Genişleme1'!D37+'Yatırımlar-Genişleme2'!D37</f>
        <v>0</v>
      </c>
      <c r="E37" s="927" t="str">
        <f>IFERROR((('Yatırımlar-Mevcut Bölge'!D37*'Yatırımlar-Mevcut Bölge'!E37)+('Yatırımlar-Genişleme1'!D37*'Yatırımlar-Genişleme1'!E37)+('Yatırımlar-Genişleme2'!D37*'Yatırımlar-Genişleme2'!E37))/SUM('Yatırımlar-Mevcut Bölge'!D37,'Yatırımlar-Genişleme1'!D37,'Yatırımlar-Genişleme2'!D37),"")</f>
        <v/>
      </c>
      <c r="F37" s="927" t="str">
        <f>IFERROR((('Yatırımlar-Mevcut Bölge'!D37*'Yatırımlar-Mevcut Bölge'!F37)+('Yatırımlar-Genişleme1'!D37*'Yatırımlar-Genişleme1'!F37)+('Yatırımlar-Genişleme2'!D37*'Yatırımlar-Genişleme2'!F37))/SUM('Yatırımlar-Mevcut Bölge'!D37,'Yatırımlar-Genişleme1'!D37,'Yatırımlar-Genişleme2'!D37),"")</f>
        <v/>
      </c>
      <c r="G37" s="969" t="str">
        <f t="shared" si="10"/>
        <v/>
      </c>
      <c r="H37" s="926">
        <f>'Yatırımlar-Mevcut Bölge'!H37+'Yatırımlar-Genişleme1'!H37+'Yatırımlar-Genişleme2'!H37</f>
        <v>0</v>
      </c>
      <c r="I37" s="927" t="str">
        <f>IFERROR((('Yatırımlar-Mevcut Bölge'!H37*'Yatırımlar-Mevcut Bölge'!I37)+('Yatırımlar-Genişleme1'!H37*'Yatırımlar-Genişleme1'!I37)+('Yatırımlar-Genişleme2'!H37*'Yatırımlar-Genişleme2'!I37))/SUM('Yatırımlar-Mevcut Bölge'!H37,'Yatırımlar-Genişleme1'!H37,'Yatırımlar-Genişleme2'!H37),"")</f>
        <v/>
      </c>
      <c r="J37" s="927" t="str">
        <f>IFERROR((('Yatırımlar-Mevcut Bölge'!H37*'Yatırımlar-Mevcut Bölge'!J37)+('Yatırımlar-Genişleme1'!H37*'Yatırımlar-Genişleme1'!J37)+('Yatırımlar-Genişleme2'!H37*'Yatırımlar-Genişleme2'!J37))/SUM('Yatırımlar-Mevcut Bölge'!H37,'Yatırımlar-Genişleme1'!H37,'Yatırımlar-Genişleme2'!H37),"")</f>
        <v/>
      </c>
      <c r="K37" s="969" t="str">
        <f t="shared" si="11"/>
        <v/>
      </c>
      <c r="L37" s="926">
        <f>'Yatırımlar-Mevcut Bölge'!L37+'Yatırımlar-Genişleme1'!L37+'Yatırımlar-Genişleme2'!L37</f>
        <v>0</v>
      </c>
      <c r="M37" s="927" t="str">
        <f>IFERROR((('Yatırımlar-Mevcut Bölge'!L37*'Yatırımlar-Mevcut Bölge'!M37)+('Yatırımlar-Genişleme1'!L37*'Yatırımlar-Genişleme1'!M37)+('Yatırımlar-Genişleme2'!L37*'Yatırımlar-Genişleme2'!M37))/SUM('Yatırımlar-Mevcut Bölge'!L37,'Yatırımlar-Genişleme1'!L37,'Yatırımlar-Genişleme2'!L37),"")</f>
        <v/>
      </c>
      <c r="N37" s="927" t="str">
        <f>IFERROR((('Yatırımlar-Mevcut Bölge'!L37*'Yatırımlar-Mevcut Bölge'!N37)+('Yatırımlar-Genişleme1'!L37*'Yatırımlar-Genişleme1'!N37)+('Yatırımlar-Genişleme2'!L37*'Yatırımlar-Genişleme2'!N37))/SUM('Yatırımlar-Mevcut Bölge'!L37,'Yatırımlar-Genişleme1'!L37,'Yatırımlar-Genişleme2'!L37),"")</f>
        <v/>
      </c>
      <c r="O37" s="969" t="str">
        <f t="shared" si="12"/>
        <v/>
      </c>
      <c r="P37" s="926">
        <f>'Yatırımlar-Mevcut Bölge'!P37+'Yatırımlar-Genişleme1'!P37+'Yatırımlar-Genişleme2'!P37</f>
        <v>0</v>
      </c>
      <c r="Q37" s="927" t="str">
        <f>IFERROR((('Yatırımlar-Mevcut Bölge'!P37*'Yatırımlar-Mevcut Bölge'!Q37)+('Yatırımlar-Genişleme1'!P37*'Yatırımlar-Genişleme1'!Q37)+('Yatırımlar-Genişleme2'!P37*'Yatırımlar-Genişleme2'!Q37))/SUM('Yatırımlar-Mevcut Bölge'!P37,'Yatırımlar-Genişleme1'!P37,'Yatırımlar-Genişleme2'!P37),"")</f>
        <v/>
      </c>
      <c r="R37" s="927" t="str">
        <f>IFERROR((('Yatırımlar-Mevcut Bölge'!P37*'Yatırımlar-Mevcut Bölge'!R37)+('Yatırımlar-Genişleme1'!P37*'Yatırımlar-Genişleme1'!R37)+('Yatırımlar-Genişleme2'!P37*'Yatırımlar-Genişleme2'!R37))/SUM('Yatırımlar-Mevcut Bölge'!P37,'Yatırımlar-Genişleme1'!P37,'Yatırımlar-Genişleme2'!P37),"")</f>
        <v/>
      </c>
      <c r="S37" s="906" t="str">
        <f t="shared" si="13"/>
        <v/>
      </c>
      <c r="T37" s="926">
        <f>'Yatırımlar-Mevcut Bölge'!T37+'Yatırımlar-Genişleme1'!T37+'Yatırımlar-Genişleme2'!T37</f>
        <v>0</v>
      </c>
      <c r="U37" s="927" t="str">
        <f>IFERROR((('Yatırımlar-Mevcut Bölge'!T37*'Yatırımlar-Mevcut Bölge'!U37)+('Yatırımlar-Genişleme1'!T37*'Yatırımlar-Genişleme1'!U37)+('Yatırımlar-Genişleme2'!T37*'Yatırımlar-Genişleme2'!U37))/SUM('Yatırımlar-Mevcut Bölge'!T37,'Yatırımlar-Genişleme1'!T37,'Yatırımlar-Genişleme2'!T37),"")</f>
        <v/>
      </c>
      <c r="V37" s="927" t="str">
        <f>IFERROR((('Yatırımlar-Mevcut Bölge'!T37*'Yatırımlar-Mevcut Bölge'!V37)+('Yatırımlar-Genişleme1'!T37*'Yatırımlar-Genişleme1'!V37)+('Yatırımlar-Genişleme2'!T37*'Yatırımlar-Genişleme2'!V37))/SUM('Yatırımlar-Mevcut Bölge'!T37,'Yatırımlar-Genişleme1'!T37,'Yatırımlar-Genişleme2'!T37),"")</f>
        <v/>
      </c>
      <c r="W37" s="906" t="str">
        <f t="shared" si="14"/>
        <v/>
      </c>
    </row>
    <row r="38" spans="2:23">
      <c r="B38" s="860" t="s">
        <v>494</v>
      </c>
      <c r="C38" s="861" t="s">
        <v>488</v>
      </c>
      <c r="D38" s="926">
        <f>'Yatırımlar-Mevcut Bölge'!D38+'Yatırımlar-Genişleme1'!D38+'Yatırımlar-Genişleme2'!D38</f>
        <v>0</v>
      </c>
      <c r="E38" s="927" t="str">
        <f>IFERROR((('Yatırımlar-Mevcut Bölge'!D38*'Yatırımlar-Mevcut Bölge'!E38)+('Yatırımlar-Genişleme1'!D38*'Yatırımlar-Genişleme1'!E38)+('Yatırımlar-Genişleme2'!D38*'Yatırımlar-Genişleme2'!E38))/SUM('Yatırımlar-Mevcut Bölge'!D38,'Yatırımlar-Genişleme1'!D38,'Yatırımlar-Genişleme2'!D38),"")</f>
        <v/>
      </c>
      <c r="F38" s="927" t="str">
        <f>IFERROR((('Yatırımlar-Mevcut Bölge'!D38*'Yatırımlar-Mevcut Bölge'!F38)+('Yatırımlar-Genişleme1'!D38*'Yatırımlar-Genişleme1'!F38)+('Yatırımlar-Genişleme2'!D38*'Yatırımlar-Genişleme2'!F38))/SUM('Yatırımlar-Mevcut Bölge'!D38,'Yatırımlar-Genişleme1'!D38,'Yatırımlar-Genişleme2'!D38),"")</f>
        <v/>
      </c>
      <c r="G38" s="969" t="str">
        <f t="shared" si="10"/>
        <v/>
      </c>
      <c r="H38" s="926">
        <f>'Yatırımlar-Mevcut Bölge'!H38+'Yatırımlar-Genişleme1'!H38+'Yatırımlar-Genişleme2'!H38</f>
        <v>0</v>
      </c>
      <c r="I38" s="927" t="str">
        <f>IFERROR((('Yatırımlar-Mevcut Bölge'!H38*'Yatırımlar-Mevcut Bölge'!I38)+('Yatırımlar-Genişleme1'!H38*'Yatırımlar-Genişleme1'!I38)+('Yatırımlar-Genişleme2'!H38*'Yatırımlar-Genişleme2'!I38))/SUM('Yatırımlar-Mevcut Bölge'!H38,'Yatırımlar-Genişleme1'!H38,'Yatırımlar-Genişleme2'!H38),"")</f>
        <v/>
      </c>
      <c r="J38" s="927" t="str">
        <f>IFERROR((('Yatırımlar-Mevcut Bölge'!H38*'Yatırımlar-Mevcut Bölge'!J38)+('Yatırımlar-Genişleme1'!H38*'Yatırımlar-Genişleme1'!J38)+('Yatırımlar-Genişleme2'!H38*'Yatırımlar-Genişleme2'!J38))/SUM('Yatırımlar-Mevcut Bölge'!H38,'Yatırımlar-Genişleme1'!H38,'Yatırımlar-Genişleme2'!H38),"")</f>
        <v/>
      </c>
      <c r="K38" s="969" t="str">
        <f t="shared" si="11"/>
        <v/>
      </c>
      <c r="L38" s="926">
        <f>'Yatırımlar-Mevcut Bölge'!L38+'Yatırımlar-Genişleme1'!L38+'Yatırımlar-Genişleme2'!L38</f>
        <v>0</v>
      </c>
      <c r="M38" s="927" t="str">
        <f>IFERROR((('Yatırımlar-Mevcut Bölge'!L38*'Yatırımlar-Mevcut Bölge'!M38)+('Yatırımlar-Genişleme1'!L38*'Yatırımlar-Genişleme1'!M38)+('Yatırımlar-Genişleme2'!L38*'Yatırımlar-Genişleme2'!M38))/SUM('Yatırımlar-Mevcut Bölge'!L38,'Yatırımlar-Genişleme1'!L38,'Yatırımlar-Genişleme2'!L38),"")</f>
        <v/>
      </c>
      <c r="N38" s="927" t="str">
        <f>IFERROR((('Yatırımlar-Mevcut Bölge'!L38*'Yatırımlar-Mevcut Bölge'!N38)+('Yatırımlar-Genişleme1'!L38*'Yatırımlar-Genişleme1'!N38)+('Yatırımlar-Genişleme2'!L38*'Yatırımlar-Genişleme2'!N38))/SUM('Yatırımlar-Mevcut Bölge'!L38,'Yatırımlar-Genişleme1'!L38,'Yatırımlar-Genişleme2'!L38),"")</f>
        <v/>
      </c>
      <c r="O38" s="969" t="str">
        <f t="shared" si="12"/>
        <v/>
      </c>
      <c r="P38" s="926">
        <f>'Yatırımlar-Mevcut Bölge'!P38+'Yatırımlar-Genişleme1'!P38+'Yatırımlar-Genişleme2'!P38</f>
        <v>0</v>
      </c>
      <c r="Q38" s="927" t="str">
        <f>IFERROR((('Yatırımlar-Mevcut Bölge'!P38*'Yatırımlar-Mevcut Bölge'!Q38)+('Yatırımlar-Genişleme1'!P38*'Yatırımlar-Genişleme1'!Q38)+('Yatırımlar-Genişleme2'!P38*'Yatırımlar-Genişleme2'!Q38))/SUM('Yatırımlar-Mevcut Bölge'!P38,'Yatırımlar-Genişleme1'!P38,'Yatırımlar-Genişleme2'!P38),"")</f>
        <v/>
      </c>
      <c r="R38" s="927" t="str">
        <f>IFERROR((('Yatırımlar-Mevcut Bölge'!P38*'Yatırımlar-Mevcut Bölge'!R38)+('Yatırımlar-Genişleme1'!P38*'Yatırımlar-Genişleme1'!R38)+('Yatırımlar-Genişleme2'!P38*'Yatırımlar-Genişleme2'!R38))/SUM('Yatırımlar-Mevcut Bölge'!P38,'Yatırımlar-Genişleme1'!P38,'Yatırımlar-Genişleme2'!P38),"")</f>
        <v/>
      </c>
      <c r="S38" s="906" t="str">
        <f t="shared" si="13"/>
        <v/>
      </c>
      <c r="T38" s="926">
        <f>'Yatırımlar-Mevcut Bölge'!T38+'Yatırımlar-Genişleme1'!T38+'Yatırımlar-Genişleme2'!T38</f>
        <v>0</v>
      </c>
      <c r="U38" s="927" t="str">
        <f>IFERROR((('Yatırımlar-Mevcut Bölge'!T38*'Yatırımlar-Mevcut Bölge'!U38)+('Yatırımlar-Genişleme1'!T38*'Yatırımlar-Genişleme1'!U38)+('Yatırımlar-Genişleme2'!T38*'Yatırımlar-Genişleme2'!U38))/SUM('Yatırımlar-Mevcut Bölge'!T38,'Yatırımlar-Genişleme1'!T38,'Yatırımlar-Genişleme2'!T38),"")</f>
        <v/>
      </c>
      <c r="V38" s="927" t="str">
        <f>IFERROR((('Yatırımlar-Mevcut Bölge'!T38*'Yatırımlar-Mevcut Bölge'!V38)+('Yatırımlar-Genişleme1'!T38*'Yatırımlar-Genişleme1'!V38)+('Yatırımlar-Genişleme2'!T38*'Yatırımlar-Genişleme2'!V38))/SUM('Yatırımlar-Mevcut Bölge'!T38,'Yatırımlar-Genişleme1'!T38,'Yatırımlar-Genişleme2'!T38),"")</f>
        <v/>
      </c>
      <c r="W38" s="906" t="str">
        <f t="shared" si="14"/>
        <v/>
      </c>
    </row>
    <row r="39" spans="2:23">
      <c r="B39" s="860" t="s">
        <v>495</v>
      </c>
      <c r="C39" s="861" t="s">
        <v>488</v>
      </c>
      <c r="D39" s="926">
        <f>'Yatırımlar-Mevcut Bölge'!D39+'Yatırımlar-Genişleme1'!D39+'Yatırımlar-Genişleme2'!D39</f>
        <v>0</v>
      </c>
      <c r="E39" s="927" t="str">
        <f>IFERROR((('Yatırımlar-Mevcut Bölge'!D39*'Yatırımlar-Mevcut Bölge'!E39)+('Yatırımlar-Genişleme1'!D39*'Yatırımlar-Genişleme1'!E39)+('Yatırımlar-Genişleme2'!D39*'Yatırımlar-Genişleme2'!E39))/SUM('Yatırımlar-Mevcut Bölge'!D39,'Yatırımlar-Genişleme1'!D39,'Yatırımlar-Genişleme2'!D39),"")</f>
        <v/>
      </c>
      <c r="F39" s="927" t="str">
        <f>IFERROR((('Yatırımlar-Mevcut Bölge'!D39*'Yatırımlar-Mevcut Bölge'!F39)+('Yatırımlar-Genişleme1'!D39*'Yatırımlar-Genişleme1'!F39)+('Yatırımlar-Genişleme2'!D39*'Yatırımlar-Genişleme2'!F39))/SUM('Yatırımlar-Mevcut Bölge'!D39,'Yatırımlar-Genişleme1'!D39,'Yatırımlar-Genişleme2'!D39),"")</f>
        <v/>
      </c>
      <c r="G39" s="969" t="str">
        <f t="shared" si="10"/>
        <v/>
      </c>
      <c r="H39" s="926">
        <f>'Yatırımlar-Mevcut Bölge'!H39+'Yatırımlar-Genişleme1'!H39+'Yatırımlar-Genişleme2'!H39</f>
        <v>0</v>
      </c>
      <c r="I39" s="927" t="str">
        <f>IFERROR((('Yatırımlar-Mevcut Bölge'!H39*'Yatırımlar-Mevcut Bölge'!I39)+('Yatırımlar-Genişleme1'!H39*'Yatırımlar-Genişleme1'!I39)+('Yatırımlar-Genişleme2'!H39*'Yatırımlar-Genişleme2'!I39))/SUM('Yatırımlar-Mevcut Bölge'!H39,'Yatırımlar-Genişleme1'!H39,'Yatırımlar-Genişleme2'!H39),"")</f>
        <v/>
      </c>
      <c r="J39" s="927" t="str">
        <f>IFERROR((('Yatırımlar-Mevcut Bölge'!H39*'Yatırımlar-Mevcut Bölge'!J39)+('Yatırımlar-Genişleme1'!H39*'Yatırımlar-Genişleme1'!J39)+('Yatırımlar-Genişleme2'!H39*'Yatırımlar-Genişleme2'!J39))/SUM('Yatırımlar-Mevcut Bölge'!H39,'Yatırımlar-Genişleme1'!H39,'Yatırımlar-Genişleme2'!H39),"")</f>
        <v/>
      </c>
      <c r="K39" s="969" t="str">
        <f t="shared" si="11"/>
        <v/>
      </c>
      <c r="L39" s="926">
        <f>'Yatırımlar-Mevcut Bölge'!L39+'Yatırımlar-Genişleme1'!L39+'Yatırımlar-Genişleme2'!L39</f>
        <v>0</v>
      </c>
      <c r="M39" s="927" t="str">
        <f>IFERROR((('Yatırımlar-Mevcut Bölge'!L39*'Yatırımlar-Mevcut Bölge'!M39)+('Yatırımlar-Genişleme1'!L39*'Yatırımlar-Genişleme1'!M39)+('Yatırımlar-Genişleme2'!L39*'Yatırımlar-Genişleme2'!M39))/SUM('Yatırımlar-Mevcut Bölge'!L39,'Yatırımlar-Genişleme1'!L39,'Yatırımlar-Genişleme2'!L39),"")</f>
        <v/>
      </c>
      <c r="N39" s="927" t="str">
        <f>IFERROR((('Yatırımlar-Mevcut Bölge'!L39*'Yatırımlar-Mevcut Bölge'!N39)+('Yatırımlar-Genişleme1'!L39*'Yatırımlar-Genişleme1'!N39)+('Yatırımlar-Genişleme2'!L39*'Yatırımlar-Genişleme2'!N39))/SUM('Yatırımlar-Mevcut Bölge'!L39,'Yatırımlar-Genişleme1'!L39,'Yatırımlar-Genişleme2'!L39),"")</f>
        <v/>
      </c>
      <c r="O39" s="969" t="str">
        <f t="shared" si="12"/>
        <v/>
      </c>
      <c r="P39" s="926">
        <f>'Yatırımlar-Mevcut Bölge'!P39+'Yatırımlar-Genişleme1'!P39+'Yatırımlar-Genişleme2'!P39</f>
        <v>0</v>
      </c>
      <c r="Q39" s="927" t="str">
        <f>IFERROR((('Yatırımlar-Mevcut Bölge'!P39*'Yatırımlar-Mevcut Bölge'!Q39)+('Yatırımlar-Genişleme1'!P39*'Yatırımlar-Genişleme1'!Q39)+('Yatırımlar-Genişleme2'!P39*'Yatırımlar-Genişleme2'!Q39))/SUM('Yatırımlar-Mevcut Bölge'!P39,'Yatırımlar-Genişleme1'!P39,'Yatırımlar-Genişleme2'!P39),"")</f>
        <v/>
      </c>
      <c r="R39" s="927" t="str">
        <f>IFERROR((('Yatırımlar-Mevcut Bölge'!P39*'Yatırımlar-Mevcut Bölge'!R39)+('Yatırımlar-Genişleme1'!P39*'Yatırımlar-Genişleme1'!R39)+('Yatırımlar-Genişleme2'!P39*'Yatırımlar-Genişleme2'!R39))/SUM('Yatırımlar-Mevcut Bölge'!P39,'Yatırımlar-Genişleme1'!P39,'Yatırımlar-Genişleme2'!P39),"")</f>
        <v/>
      </c>
      <c r="S39" s="906" t="str">
        <f t="shared" si="13"/>
        <v/>
      </c>
      <c r="T39" s="926">
        <f>'Yatırımlar-Mevcut Bölge'!T39+'Yatırımlar-Genişleme1'!T39+'Yatırımlar-Genişleme2'!T39</f>
        <v>0</v>
      </c>
      <c r="U39" s="927" t="str">
        <f>IFERROR((('Yatırımlar-Mevcut Bölge'!T39*'Yatırımlar-Mevcut Bölge'!U39)+('Yatırımlar-Genişleme1'!T39*'Yatırımlar-Genişleme1'!U39)+('Yatırımlar-Genişleme2'!T39*'Yatırımlar-Genişleme2'!U39))/SUM('Yatırımlar-Mevcut Bölge'!T39,'Yatırımlar-Genişleme1'!T39,'Yatırımlar-Genişleme2'!T39),"")</f>
        <v/>
      </c>
      <c r="V39" s="927" t="str">
        <f>IFERROR((('Yatırımlar-Mevcut Bölge'!T39*'Yatırımlar-Mevcut Bölge'!V39)+('Yatırımlar-Genişleme1'!T39*'Yatırımlar-Genişleme1'!V39)+('Yatırımlar-Genişleme2'!T39*'Yatırımlar-Genişleme2'!V39))/SUM('Yatırımlar-Mevcut Bölge'!T39,'Yatırımlar-Genişleme1'!T39,'Yatırımlar-Genişleme2'!T39),"")</f>
        <v/>
      </c>
      <c r="W39" s="906" t="str">
        <f t="shared" si="14"/>
        <v/>
      </c>
    </row>
    <row r="40" spans="2:23">
      <c r="B40" s="860" t="s">
        <v>496</v>
      </c>
      <c r="C40" s="861" t="s">
        <v>488</v>
      </c>
      <c r="D40" s="926">
        <f>'Yatırımlar-Mevcut Bölge'!D40+'Yatırımlar-Genişleme1'!D40+'Yatırımlar-Genişleme2'!D40</f>
        <v>0</v>
      </c>
      <c r="E40" s="927" t="str">
        <f>IFERROR((('Yatırımlar-Mevcut Bölge'!D40*'Yatırımlar-Mevcut Bölge'!E40)+('Yatırımlar-Genişleme1'!D40*'Yatırımlar-Genişleme1'!E40)+('Yatırımlar-Genişleme2'!D40*'Yatırımlar-Genişleme2'!E40))/SUM('Yatırımlar-Mevcut Bölge'!D40,'Yatırımlar-Genişleme1'!D40,'Yatırımlar-Genişleme2'!D40),"")</f>
        <v/>
      </c>
      <c r="F40" s="927" t="str">
        <f>IFERROR((('Yatırımlar-Mevcut Bölge'!D40*'Yatırımlar-Mevcut Bölge'!F40)+('Yatırımlar-Genişleme1'!D40*'Yatırımlar-Genişleme1'!F40)+('Yatırımlar-Genişleme2'!D40*'Yatırımlar-Genişleme2'!F40))/SUM('Yatırımlar-Mevcut Bölge'!D40,'Yatırımlar-Genişleme1'!D40,'Yatırımlar-Genişleme2'!D40),"")</f>
        <v/>
      </c>
      <c r="G40" s="969" t="str">
        <f t="shared" si="10"/>
        <v/>
      </c>
      <c r="H40" s="926">
        <f>'Yatırımlar-Mevcut Bölge'!H40+'Yatırımlar-Genişleme1'!H40+'Yatırımlar-Genişleme2'!H40</f>
        <v>0</v>
      </c>
      <c r="I40" s="927" t="str">
        <f>IFERROR((('Yatırımlar-Mevcut Bölge'!H40*'Yatırımlar-Mevcut Bölge'!I40)+('Yatırımlar-Genişleme1'!H40*'Yatırımlar-Genişleme1'!I40)+('Yatırımlar-Genişleme2'!H40*'Yatırımlar-Genişleme2'!I40))/SUM('Yatırımlar-Mevcut Bölge'!H40,'Yatırımlar-Genişleme1'!H40,'Yatırımlar-Genişleme2'!H40),"")</f>
        <v/>
      </c>
      <c r="J40" s="927" t="str">
        <f>IFERROR((('Yatırımlar-Mevcut Bölge'!H40*'Yatırımlar-Mevcut Bölge'!J40)+('Yatırımlar-Genişleme1'!H40*'Yatırımlar-Genişleme1'!J40)+('Yatırımlar-Genişleme2'!H40*'Yatırımlar-Genişleme2'!J40))/SUM('Yatırımlar-Mevcut Bölge'!H40,'Yatırımlar-Genişleme1'!H40,'Yatırımlar-Genişleme2'!H40),"")</f>
        <v/>
      </c>
      <c r="K40" s="969" t="str">
        <f t="shared" si="11"/>
        <v/>
      </c>
      <c r="L40" s="926">
        <f>'Yatırımlar-Mevcut Bölge'!L40+'Yatırımlar-Genişleme1'!L40+'Yatırımlar-Genişleme2'!L40</f>
        <v>0</v>
      </c>
      <c r="M40" s="927" t="str">
        <f>IFERROR((('Yatırımlar-Mevcut Bölge'!L40*'Yatırımlar-Mevcut Bölge'!M40)+('Yatırımlar-Genişleme1'!L40*'Yatırımlar-Genişleme1'!M40)+('Yatırımlar-Genişleme2'!L40*'Yatırımlar-Genişleme2'!M40))/SUM('Yatırımlar-Mevcut Bölge'!L40,'Yatırımlar-Genişleme1'!L40,'Yatırımlar-Genişleme2'!L40),"")</f>
        <v/>
      </c>
      <c r="N40" s="927" t="str">
        <f>IFERROR((('Yatırımlar-Mevcut Bölge'!L40*'Yatırımlar-Mevcut Bölge'!N40)+('Yatırımlar-Genişleme1'!L40*'Yatırımlar-Genişleme1'!N40)+('Yatırımlar-Genişleme2'!L40*'Yatırımlar-Genişleme2'!N40))/SUM('Yatırımlar-Mevcut Bölge'!L40,'Yatırımlar-Genişleme1'!L40,'Yatırımlar-Genişleme2'!L40),"")</f>
        <v/>
      </c>
      <c r="O40" s="969" t="str">
        <f t="shared" si="12"/>
        <v/>
      </c>
      <c r="P40" s="926">
        <f>'Yatırımlar-Mevcut Bölge'!P40+'Yatırımlar-Genişleme1'!P40+'Yatırımlar-Genişleme2'!P40</f>
        <v>0</v>
      </c>
      <c r="Q40" s="927" t="str">
        <f>IFERROR((('Yatırımlar-Mevcut Bölge'!P40*'Yatırımlar-Mevcut Bölge'!Q40)+('Yatırımlar-Genişleme1'!P40*'Yatırımlar-Genişleme1'!Q40)+('Yatırımlar-Genişleme2'!P40*'Yatırımlar-Genişleme2'!Q40))/SUM('Yatırımlar-Mevcut Bölge'!P40,'Yatırımlar-Genişleme1'!P40,'Yatırımlar-Genişleme2'!P40),"")</f>
        <v/>
      </c>
      <c r="R40" s="927" t="str">
        <f>IFERROR((('Yatırımlar-Mevcut Bölge'!P40*'Yatırımlar-Mevcut Bölge'!R40)+('Yatırımlar-Genişleme1'!P40*'Yatırımlar-Genişleme1'!R40)+('Yatırımlar-Genişleme2'!P40*'Yatırımlar-Genişleme2'!R40))/SUM('Yatırımlar-Mevcut Bölge'!P40,'Yatırımlar-Genişleme1'!P40,'Yatırımlar-Genişleme2'!P40),"")</f>
        <v/>
      </c>
      <c r="S40" s="906" t="str">
        <f t="shared" si="13"/>
        <v/>
      </c>
      <c r="T40" s="926">
        <f>'Yatırımlar-Mevcut Bölge'!T40+'Yatırımlar-Genişleme1'!T40+'Yatırımlar-Genişleme2'!T40</f>
        <v>0</v>
      </c>
      <c r="U40" s="927" t="str">
        <f>IFERROR((('Yatırımlar-Mevcut Bölge'!T40*'Yatırımlar-Mevcut Bölge'!U40)+('Yatırımlar-Genişleme1'!T40*'Yatırımlar-Genişleme1'!U40)+('Yatırımlar-Genişleme2'!T40*'Yatırımlar-Genişleme2'!U40))/SUM('Yatırımlar-Mevcut Bölge'!T40,'Yatırımlar-Genişleme1'!T40,'Yatırımlar-Genişleme2'!T40),"")</f>
        <v/>
      </c>
      <c r="V40" s="927" t="str">
        <f>IFERROR((('Yatırımlar-Mevcut Bölge'!T40*'Yatırımlar-Mevcut Bölge'!V40)+('Yatırımlar-Genişleme1'!T40*'Yatırımlar-Genişleme1'!V40)+('Yatırımlar-Genişleme2'!T40*'Yatırımlar-Genişleme2'!V40))/SUM('Yatırımlar-Mevcut Bölge'!T40,'Yatırımlar-Genişleme1'!T40,'Yatırımlar-Genişleme2'!T40),"")</f>
        <v/>
      </c>
      <c r="W40" s="906" t="str">
        <f t="shared" si="14"/>
        <v/>
      </c>
    </row>
    <row r="41" spans="2:23">
      <c r="B41" s="860" t="s">
        <v>497</v>
      </c>
      <c r="C41" s="861" t="s">
        <v>488</v>
      </c>
      <c r="D41" s="926">
        <f>'Yatırımlar-Mevcut Bölge'!D41+'Yatırımlar-Genişleme1'!D41+'Yatırımlar-Genişleme2'!D41</f>
        <v>0</v>
      </c>
      <c r="E41" s="927" t="str">
        <f>IFERROR((('Yatırımlar-Mevcut Bölge'!D41*'Yatırımlar-Mevcut Bölge'!E41)+('Yatırımlar-Genişleme1'!D41*'Yatırımlar-Genişleme1'!E41)+('Yatırımlar-Genişleme2'!D41*'Yatırımlar-Genişleme2'!E41))/SUM('Yatırımlar-Mevcut Bölge'!D41,'Yatırımlar-Genişleme1'!D41,'Yatırımlar-Genişleme2'!D41),"")</f>
        <v/>
      </c>
      <c r="F41" s="927" t="str">
        <f>IFERROR((('Yatırımlar-Mevcut Bölge'!D41*'Yatırımlar-Mevcut Bölge'!F41)+('Yatırımlar-Genişleme1'!D41*'Yatırımlar-Genişleme1'!F41)+('Yatırımlar-Genişleme2'!D41*'Yatırımlar-Genişleme2'!F41))/SUM('Yatırımlar-Mevcut Bölge'!D41,'Yatırımlar-Genişleme1'!D41,'Yatırımlar-Genişleme2'!D41),"")</f>
        <v/>
      </c>
      <c r="G41" s="969" t="str">
        <f t="shared" si="10"/>
        <v/>
      </c>
      <c r="H41" s="926">
        <f>'Yatırımlar-Mevcut Bölge'!H41+'Yatırımlar-Genişleme1'!H41+'Yatırımlar-Genişleme2'!H41</f>
        <v>0</v>
      </c>
      <c r="I41" s="927" t="str">
        <f>IFERROR((('Yatırımlar-Mevcut Bölge'!H41*'Yatırımlar-Mevcut Bölge'!I41)+('Yatırımlar-Genişleme1'!H41*'Yatırımlar-Genişleme1'!I41)+('Yatırımlar-Genişleme2'!H41*'Yatırımlar-Genişleme2'!I41))/SUM('Yatırımlar-Mevcut Bölge'!H41,'Yatırımlar-Genişleme1'!H41,'Yatırımlar-Genişleme2'!H41),"")</f>
        <v/>
      </c>
      <c r="J41" s="927" t="str">
        <f>IFERROR((('Yatırımlar-Mevcut Bölge'!H41*'Yatırımlar-Mevcut Bölge'!J41)+('Yatırımlar-Genişleme1'!H41*'Yatırımlar-Genişleme1'!J41)+('Yatırımlar-Genişleme2'!H41*'Yatırımlar-Genişleme2'!J41))/SUM('Yatırımlar-Mevcut Bölge'!H41,'Yatırımlar-Genişleme1'!H41,'Yatırımlar-Genişleme2'!H41),"")</f>
        <v/>
      </c>
      <c r="K41" s="969" t="str">
        <f t="shared" si="11"/>
        <v/>
      </c>
      <c r="L41" s="926">
        <f>'Yatırımlar-Mevcut Bölge'!L41+'Yatırımlar-Genişleme1'!L41+'Yatırımlar-Genişleme2'!L41</f>
        <v>0</v>
      </c>
      <c r="M41" s="927" t="str">
        <f>IFERROR((('Yatırımlar-Mevcut Bölge'!L41*'Yatırımlar-Mevcut Bölge'!M41)+('Yatırımlar-Genişleme1'!L41*'Yatırımlar-Genişleme1'!M41)+('Yatırımlar-Genişleme2'!L41*'Yatırımlar-Genişleme2'!M41))/SUM('Yatırımlar-Mevcut Bölge'!L41,'Yatırımlar-Genişleme1'!L41,'Yatırımlar-Genişleme2'!L41),"")</f>
        <v/>
      </c>
      <c r="N41" s="927" t="str">
        <f>IFERROR((('Yatırımlar-Mevcut Bölge'!L41*'Yatırımlar-Mevcut Bölge'!N41)+('Yatırımlar-Genişleme1'!L41*'Yatırımlar-Genişleme1'!N41)+('Yatırımlar-Genişleme2'!L41*'Yatırımlar-Genişleme2'!N41))/SUM('Yatırımlar-Mevcut Bölge'!L41,'Yatırımlar-Genişleme1'!L41,'Yatırımlar-Genişleme2'!L41),"")</f>
        <v/>
      </c>
      <c r="O41" s="969" t="str">
        <f t="shared" si="12"/>
        <v/>
      </c>
      <c r="P41" s="926">
        <f>'Yatırımlar-Mevcut Bölge'!P41+'Yatırımlar-Genişleme1'!P41+'Yatırımlar-Genişleme2'!P41</f>
        <v>0</v>
      </c>
      <c r="Q41" s="927" t="str">
        <f>IFERROR((('Yatırımlar-Mevcut Bölge'!P41*'Yatırımlar-Mevcut Bölge'!Q41)+('Yatırımlar-Genişleme1'!P41*'Yatırımlar-Genişleme1'!Q41)+('Yatırımlar-Genişleme2'!P41*'Yatırımlar-Genişleme2'!Q41))/SUM('Yatırımlar-Mevcut Bölge'!P41,'Yatırımlar-Genişleme1'!P41,'Yatırımlar-Genişleme2'!P41),"")</f>
        <v/>
      </c>
      <c r="R41" s="927" t="str">
        <f>IFERROR((('Yatırımlar-Mevcut Bölge'!P41*'Yatırımlar-Mevcut Bölge'!R41)+('Yatırımlar-Genişleme1'!P41*'Yatırımlar-Genişleme1'!R41)+('Yatırımlar-Genişleme2'!P41*'Yatırımlar-Genişleme2'!R41))/SUM('Yatırımlar-Mevcut Bölge'!P41,'Yatırımlar-Genişleme1'!P41,'Yatırımlar-Genişleme2'!P41),"")</f>
        <v/>
      </c>
      <c r="S41" s="906" t="str">
        <f t="shared" si="13"/>
        <v/>
      </c>
      <c r="T41" s="926">
        <f>'Yatırımlar-Mevcut Bölge'!T41+'Yatırımlar-Genişleme1'!T41+'Yatırımlar-Genişleme2'!T41</f>
        <v>0</v>
      </c>
      <c r="U41" s="927" t="str">
        <f>IFERROR((('Yatırımlar-Mevcut Bölge'!T41*'Yatırımlar-Mevcut Bölge'!U41)+('Yatırımlar-Genişleme1'!T41*'Yatırımlar-Genişleme1'!U41)+('Yatırımlar-Genişleme2'!T41*'Yatırımlar-Genişleme2'!U41))/SUM('Yatırımlar-Mevcut Bölge'!T41,'Yatırımlar-Genişleme1'!T41,'Yatırımlar-Genişleme2'!T41),"")</f>
        <v/>
      </c>
      <c r="V41" s="927" t="str">
        <f>IFERROR((('Yatırımlar-Mevcut Bölge'!T41*'Yatırımlar-Mevcut Bölge'!V41)+('Yatırımlar-Genişleme1'!T41*'Yatırımlar-Genişleme1'!V41)+('Yatırımlar-Genişleme2'!T41*'Yatırımlar-Genişleme2'!V41))/SUM('Yatırımlar-Mevcut Bölge'!T41,'Yatırımlar-Genişleme1'!T41,'Yatırımlar-Genişleme2'!T41),"")</f>
        <v/>
      </c>
      <c r="W41" s="906" t="str">
        <f t="shared" si="14"/>
        <v/>
      </c>
    </row>
    <row r="42" spans="2:23">
      <c r="B42" s="860" t="s">
        <v>498</v>
      </c>
      <c r="C42" s="861" t="s">
        <v>488</v>
      </c>
      <c r="D42" s="926">
        <f>'Yatırımlar-Mevcut Bölge'!D42+'Yatırımlar-Genişleme1'!D42+'Yatırımlar-Genişleme2'!D42</f>
        <v>0</v>
      </c>
      <c r="E42" s="927" t="str">
        <f>IFERROR((('Yatırımlar-Mevcut Bölge'!D42*'Yatırımlar-Mevcut Bölge'!E42)+('Yatırımlar-Genişleme1'!D42*'Yatırımlar-Genişleme1'!E42)+('Yatırımlar-Genişleme2'!D42*'Yatırımlar-Genişleme2'!E42))/SUM('Yatırımlar-Mevcut Bölge'!D42,'Yatırımlar-Genişleme1'!D42,'Yatırımlar-Genişleme2'!D42),"")</f>
        <v/>
      </c>
      <c r="F42" s="927" t="str">
        <f>IFERROR((('Yatırımlar-Mevcut Bölge'!D42*'Yatırımlar-Mevcut Bölge'!F42)+('Yatırımlar-Genişleme1'!D42*'Yatırımlar-Genişleme1'!F42)+('Yatırımlar-Genişleme2'!D42*'Yatırımlar-Genişleme2'!F42))/SUM('Yatırımlar-Mevcut Bölge'!D42,'Yatırımlar-Genişleme1'!D42,'Yatırımlar-Genişleme2'!D42),"")</f>
        <v/>
      </c>
      <c r="G42" s="969" t="str">
        <f t="shared" si="10"/>
        <v/>
      </c>
      <c r="H42" s="926">
        <f>'Yatırımlar-Mevcut Bölge'!H42+'Yatırımlar-Genişleme1'!H42+'Yatırımlar-Genişleme2'!H42</f>
        <v>0</v>
      </c>
      <c r="I42" s="927" t="str">
        <f>IFERROR((('Yatırımlar-Mevcut Bölge'!H42*'Yatırımlar-Mevcut Bölge'!I42)+('Yatırımlar-Genişleme1'!H42*'Yatırımlar-Genişleme1'!I42)+('Yatırımlar-Genişleme2'!H42*'Yatırımlar-Genişleme2'!I42))/SUM('Yatırımlar-Mevcut Bölge'!H42,'Yatırımlar-Genişleme1'!H42,'Yatırımlar-Genişleme2'!H42),"")</f>
        <v/>
      </c>
      <c r="J42" s="927" t="str">
        <f>IFERROR((('Yatırımlar-Mevcut Bölge'!H42*'Yatırımlar-Mevcut Bölge'!J42)+('Yatırımlar-Genişleme1'!H42*'Yatırımlar-Genişleme1'!J42)+('Yatırımlar-Genişleme2'!H42*'Yatırımlar-Genişleme2'!J42))/SUM('Yatırımlar-Mevcut Bölge'!H42,'Yatırımlar-Genişleme1'!H42,'Yatırımlar-Genişleme2'!H42),"")</f>
        <v/>
      </c>
      <c r="K42" s="969" t="str">
        <f t="shared" si="11"/>
        <v/>
      </c>
      <c r="L42" s="926">
        <f>'Yatırımlar-Mevcut Bölge'!L42+'Yatırımlar-Genişleme1'!L42+'Yatırımlar-Genişleme2'!L42</f>
        <v>0</v>
      </c>
      <c r="M42" s="927" t="str">
        <f>IFERROR((('Yatırımlar-Mevcut Bölge'!L42*'Yatırımlar-Mevcut Bölge'!M42)+('Yatırımlar-Genişleme1'!L42*'Yatırımlar-Genişleme1'!M42)+('Yatırımlar-Genişleme2'!L42*'Yatırımlar-Genişleme2'!M42))/SUM('Yatırımlar-Mevcut Bölge'!L42,'Yatırımlar-Genişleme1'!L42,'Yatırımlar-Genişleme2'!L42),"")</f>
        <v/>
      </c>
      <c r="N42" s="927" t="str">
        <f>IFERROR((('Yatırımlar-Mevcut Bölge'!L42*'Yatırımlar-Mevcut Bölge'!N42)+('Yatırımlar-Genişleme1'!L42*'Yatırımlar-Genişleme1'!N42)+('Yatırımlar-Genişleme2'!L42*'Yatırımlar-Genişleme2'!N42))/SUM('Yatırımlar-Mevcut Bölge'!L42,'Yatırımlar-Genişleme1'!L42,'Yatırımlar-Genişleme2'!L42),"")</f>
        <v/>
      </c>
      <c r="O42" s="969" t="str">
        <f t="shared" si="12"/>
        <v/>
      </c>
      <c r="P42" s="926">
        <f>'Yatırımlar-Mevcut Bölge'!P42+'Yatırımlar-Genişleme1'!P42+'Yatırımlar-Genişleme2'!P42</f>
        <v>0</v>
      </c>
      <c r="Q42" s="927" t="str">
        <f>IFERROR((('Yatırımlar-Mevcut Bölge'!P42*'Yatırımlar-Mevcut Bölge'!Q42)+('Yatırımlar-Genişleme1'!P42*'Yatırımlar-Genişleme1'!Q42)+('Yatırımlar-Genişleme2'!P42*'Yatırımlar-Genişleme2'!Q42))/SUM('Yatırımlar-Mevcut Bölge'!P42,'Yatırımlar-Genişleme1'!P42,'Yatırımlar-Genişleme2'!P42),"")</f>
        <v/>
      </c>
      <c r="R42" s="927" t="str">
        <f>IFERROR((('Yatırımlar-Mevcut Bölge'!P42*'Yatırımlar-Mevcut Bölge'!R42)+('Yatırımlar-Genişleme1'!P42*'Yatırımlar-Genişleme1'!R42)+('Yatırımlar-Genişleme2'!P42*'Yatırımlar-Genişleme2'!R42))/SUM('Yatırımlar-Mevcut Bölge'!P42,'Yatırımlar-Genişleme1'!P42,'Yatırımlar-Genişleme2'!P42),"")</f>
        <v/>
      </c>
      <c r="S42" s="906" t="str">
        <f t="shared" si="13"/>
        <v/>
      </c>
      <c r="T42" s="926">
        <f>'Yatırımlar-Mevcut Bölge'!T42+'Yatırımlar-Genişleme1'!T42+'Yatırımlar-Genişleme2'!T42</f>
        <v>0</v>
      </c>
      <c r="U42" s="927" t="str">
        <f>IFERROR((('Yatırımlar-Mevcut Bölge'!T42*'Yatırımlar-Mevcut Bölge'!U42)+('Yatırımlar-Genişleme1'!T42*'Yatırımlar-Genişleme1'!U42)+('Yatırımlar-Genişleme2'!T42*'Yatırımlar-Genişleme2'!U42))/SUM('Yatırımlar-Mevcut Bölge'!T42,'Yatırımlar-Genişleme1'!T42,'Yatırımlar-Genişleme2'!T42),"")</f>
        <v/>
      </c>
      <c r="V42" s="927" t="str">
        <f>IFERROR((('Yatırımlar-Mevcut Bölge'!T42*'Yatırımlar-Mevcut Bölge'!V42)+('Yatırımlar-Genişleme1'!T42*'Yatırımlar-Genişleme1'!V42)+('Yatırımlar-Genişleme2'!T42*'Yatırımlar-Genişleme2'!V42))/SUM('Yatırımlar-Mevcut Bölge'!T42,'Yatırımlar-Genişleme1'!T42,'Yatırımlar-Genişleme2'!T42),"")</f>
        <v/>
      </c>
      <c r="W42" s="906" t="str">
        <f t="shared" si="14"/>
        <v/>
      </c>
    </row>
    <row r="43" spans="2:23">
      <c r="B43" s="860" t="s">
        <v>499</v>
      </c>
      <c r="C43" s="861" t="s">
        <v>488</v>
      </c>
      <c r="D43" s="926">
        <f>'Yatırımlar-Mevcut Bölge'!D43+'Yatırımlar-Genişleme1'!D43+'Yatırımlar-Genişleme2'!D43</f>
        <v>0</v>
      </c>
      <c r="E43" s="927" t="str">
        <f>IFERROR((('Yatırımlar-Mevcut Bölge'!D43*'Yatırımlar-Mevcut Bölge'!E43)+('Yatırımlar-Genişleme1'!D43*'Yatırımlar-Genişleme1'!E43)+('Yatırımlar-Genişleme2'!D43*'Yatırımlar-Genişleme2'!E43))/SUM('Yatırımlar-Mevcut Bölge'!D43,'Yatırımlar-Genişleme1'!D43,'Yatırımlar-Genişleme2'!D43),"")</f>
        <v/>
      </c>
      <c r="F43" s="927" t="str">
        <f>IFERROR((('Yatırımlar-Mevcut Bölge'!D43*'Yatırımlar-Mevcut Bölge'!F43)+('Yatırımlar-Genişleme1'!D43*'Yatırımlar-Genişleme1'!F43)+('Yatırımlar-Genişleme2'!D43*'Yatırımlar-Genişleme2'!F43))/SUM('Yatırımlar-Mevcut Bölge'!D43,'Yatırımlar-Genişleme1'!D43,'Yatırımlar-Genişleme2'!D43),"")</f>
        <v/>
      </c>
      <c r="G43" s="969" t="str">
        <f t="shared" si="10"/>
        <v/>
      </c>
      <c r="H43" s="926">
        <f>'Yatırımlar-Mevcut Bölge'!H43+'Yatırımlar-Genişleme1'!H43+'Yatırımlar-Genişleme2'!H43</f>
        <v>0</v>
      </c>
      <c r="I43" s="927" t="str">
        <f>IFERROR((('Yatırımlar-Mevcut Bölge'!H43*'Yatırımlar-Mevcut Bölge'!I43)+('Yatırımlar-Genişleme1'!H43*'Yatırımlar-Genişleme1'!I43)+('Yatırımlar-Genişleme2'!H43*'Yatırımlar-Genişleme2'!I43))/SUM('Yatırımlar-Mevcut Bölge'!H43,'Yatırımlar-Genişleme1'!H43,'Yatırımlar-Genişleme2'!H43),"")</f>
        <v/>
      </c>
      <c r="J43" s="927" t="str">
        <f>IFERROR((('Yatırımlar-Mevcut Bölge'!H43*'Yatırımlar-Mevcut Bölge'!J43)+('Yatırımlar-Genişleme1'!H43*'Yatırımlar-Genişleme1'!J43)+('Yatırımlar-Genişleme2'!H43*'Yatırımlar-Genişleme2'!J43))/SUM('Yatırımlar-Mevcut Bölge'!H43,'Yatırımlar-Genişleme1'!H43,'Yatırımlar-Genişleme2'!H43),"")</f>
        <v/>
      </c>
      <c r="K43" s="969" t="str">
        <f t="shared" si="11"/>
        <v/>
      </c>
      <c r="L43" s="926">
        <f>'Yatırımlar-Mevcut Bölge'!L43+'Yatırımlar-Genişleme1'!L43+'Yatırımlar-Genişleme2'!L43</f>
        <v>0</v>
      </c>
      <c r="M43" s="927" t="str">
        <f>IFERROR((('Yatırımlar-Mevcut Bölge'!L43*'Yatırımlar-Mevcut Bölge'!M43)+('Yatırımlar-Genişleme1'!L43*'Yatırımlar-Genişleme1'!M43)+('Yatırımlar-Genişleme2'!L43*'Yatırımlar-Genişleme2'!M43))/SUM('Yatırımlar-Mevcut Bölge'!L43,'Yatırımlar-Genişleme1'!L43,'Yatırımlar-Genişleme2'!L43),"")</f>
        <v/>
      </c>
      <c r="N43" s="927" t="str">
        <f>IFERROR((('Yatırımlar-Mevcut Bölge'!L43*'Yatırımlar-Mevcut Bölge'!N43)+('Yatırımlar-Genişleme1'!L43*'Yatırımlar-Genişleme1'!N43)+('Yatırımlar-Genişleme2'!L43*'Yatırımlar-Genişleme2'!N43))/SUM('Yatırımlar-Mevcut Bölge'!L43,'Yatırımlar-Genişleme1'!L43,'Yatırımlar-Genişleme2'!L43),"")</f>
        <v/>
      </c>
      <c r="O43" s="969" t="str">
        <f t="shared" si="12"/>
        <v/>
      </c>
      <c r="P43" s="926">
        <f>'Yatırımlar-Mevcut Bölge'!P43+'Yatırımlar-Genişleme1'!P43+'Yatırımlar-Genişleme2'!P43</f>
        <v>0</v>
      </c>
      <c r="Q43" s="927" t="str">
        <f>IFERROR((('Yatırımlar-Mevcut Bölge'!P43*'Yatırımlar-Mevcut Bölge'!Q43)+('Yatırımlar-Genişleme1'!P43*'Yatırımlar-Genişleme1'!Q43)+('Yatırımlar-Genişleme2'!P43*'Yatırımlar-Genişleme2'!Q43))/SUM('Yatırımlar-Mevcut Bölge'!P43,'Yatırımlar-Genişleme1'!P43,'Yatırımlar-Genişleme2'!P43),"")</f>
        <v/>
      </c>
      <c r="R43" s="927" t="str">
        <f>IFERROR((('Yatırımlar-Mevcut Bölge'!P43*'Yatırımlar-Mevcut Bölge'!R43)+('Yatırımlar-Genişleme1'!P43*'Yatırımlar-Genişleme1'!R43)+('Yatırımlar-Genişleme2'!P43*'Yatırımlar-Genişleme2'!R43))/SUM('Yatırımlar-Mevcut Bölge'!P43,'Yatırımlar-Genişleme1'!P43,'Yatırımlar-Genişleme2'!P43),"")</f>
        <v/>
      </c>
      <c r="S43" s="906" t="str">
        <f t="shared" si="13"/>
        <v/>
      </c>
      <c r="T43" s="926">
        <f>'Yatırımlar-Mevcut Bölge'!T43+'Yatırımlar-Genişleme1'!T43+'Yatırımlar-Genişleme2'!T43</f>
        <v>0</v>
      </c>
      <c r="U43" s="927" t="str">
        <f>IFERROR((('Yatırımlar-Mevcut Bölge'!T43*'Yatırımlar-Mevcut Bölge'!U43)+('Yatırımlar-Genişleme1'!T43*'Yatırımlar-Genişleme1'!U43)+('Yatırımlar-Genişleme2'!T43*'Yatırımlar-Genişleme2'!U43))/SUM('Yatırımlar-Mevcut Bölge'!T43,'Yatırımlar-Genişleme1'!T43,'Yatırımlar-Genişleme2'!T43),"")</f>
        <v/>
      </c>
      <c r="V43" s="927" t="str">
        <f>IFERROR((('Yatırımlar-Mevcut Bölge'!T43*'Yatırımlar-Mevcut Bölge'!V43)+('Yatırımlar-Genişleme1'!T43*'Yatırımlar-Genişleme1'!V43)+('Yatırımlar-Genişleme2'!T43*'Yatırımlar-Genişleme2'!V43))/SUM('Yatırımlar-Mevcut Bölge'!T43,'Yatırımlar-Genişleme1'!T43,'Yatırımlar-Genişleme2'!T43),"")</f>
        <v/>
      </c>
      <c r="W43" s="906" t="str">
        <f t="shared" si="14"/>
        <v/>
      </c>
    </row>
    <row r="44" spans="2:23">
      <c r="B44" s="859" t="s">
        <v>509</v>
      </c>
      <c r="C44" s="855"/>
      <c r="D44" s="856"/>
      <c r="E44" s="857"/>
      <c r="F44" s="857"/>
      <c r="G44" s="968">
        <f>SUM(G45:G50)</f>
        <v>0</v>
      </c>
      <c r="H44" s="856"/>
      <c r="I44" s="857"/>
      <c r="J44" s="857"/>
      <c r="K44" s="968">
        <f>SUM(K45:K50)</f>
        <v>0</v>
      </c>
      <c r="L44" s="856"/>
      <c r="M44" s="857"/>
      <c r="N44" s="857"/>
      <c r="O44" s="968">
        <f>SUM(O45:O50)</f>
        <v>0</v>
      </c>
      <c r="P44" s="856"/>
      <c r="Q44" s="857"/>
      <c r="R44" s="857"/>
      <c r="S44" s="858">
        <f>SUM(S45:S50)</f>
        <v>0</v>
      </c>
      <c r="T44" s="856"/>
      <c r="U44" s="857"/>
      <c r="V44" s="857"/>
      <c r="W44" s="858">
        <f>SUM(W45:W50)</f>
        <v>0</v>
      </c>
    </row>
    <row r="45" spans="2:23">
      <c r="B45" s="860" t="s">
        <v>501</v>
      </c>
      <c r="C45" s="861" t="s">
        <v>488</v>
      </c>
      <c r="D45" s="926">
        <f>'Yatırımlar-Mevcut Bölge'!D45+'Yatırımlar-Genişleme1'!D45+'Yatırımlar-Genişleme2'!D45</f>
        <v>0</v>
      </c>
      <c r="E45" s="927" t="str">
        <f>IFERROR((('Yatırımlar-Mevcut Bölge'!D45*'Yatırımlar-Mevcut Bölge'!E45)+('Yatırımlar-Genişleme1'!D45*'Yatırımlar-Genişleme1'!E45)+('Yatırımlar-Genişleme2'!D45*'Yatırımlar-Genişleme2'!E45))/SUM('Yatırımlar-Mevcut Bölge'!D45,'Yatırımlar-Genişleme1'!D45,'Yatırımlar-Genişleme2'!D45),"")</f>
        <v/>
      </c>
      <c r="F45" s="927" t="str">
        <f>IFERROR((('Yatırımlar-Mevcut Bölge'!D45*'Yatırımlar-Mevcut Bölge'!F45)+('Yatırımlar-Genişleme1'!D45*'Yatırımlar-Genişleme1'!F45)+('Yatırımlar-Genişleme2'!D45*'Yatırımlar-Genişleme2'!F45))/SUM('Yatırımlar-Mevcut Bölge'!D45,'Yatırımlar-Genişleme1'!D45,'Yatırımlar-Genişleme2'!D45),"")</f>
        <v/>
      </c>
      <c r="G45" s="969" t="str">
        <f t="shared" ref="G45:G50" si="15">IFERROR(D45*(E45+F45),"")</f>
        <v/>
      </c>
      <c r="H45" s="926">
        <f>'Yatırımlar-Mevcut Bölge'!H45+'Yatırımlar-Genişleme1'!H45+'Yatırımlar-Genişleme2'!H45</f>
        <v>0</v>
      </c>
      <c r="I45" s="927" t="str">
        <f>IFERROR((('Yatırımlar-Mevcut Bölge'!H45*'Yatırımlar-Mevcut Bölge'!I45)+('Yatırımlar-Genişleme1'!H45*'Yatırımlar-Genişleme1'!I45)+('Yatırımlar-Genişleme2'!H45*'Yatırımlar-Genişleme2'!I45))/SUM('Yatırımlar-Mevcut Bölge'!H45,'Yatırımlar-Genişleme1'!H45,'Yatırımlar-Genişleme2'!H45),"")</f>
        <v/>
      </c>
      <c r="J45" s="927" t="str">
        <f>IFERROR((('Yatırımlar-Mevcut Bölge'!H45*'Yatırımlar-Mevcut Bölge'!J45)+('Yatırımlar-Genişleme1'!H45*'Yatırımlar-Genişleme1'!J45)+('Yatırımlar-Genişleme2'!H45*'Yatırımlar-Genişleme2'!J45))/SUM('Yatırımlar-Mevcut Bölge'!H45,'Yatırımlar-Genişleme1'!H45,'Yatırımlar-Genişleme2'!H45),"")</f>
        <v/>
      </c>
      <c r="K45" s="969" t="str">
        <f t="shared" ref="K45:K50" si="16">IFERROR(H45*(I45+J45),"")</f>
        <v/>
      </c>
      <c r="L45" s="926">
        <f>'Yatırımlar-Mevcut Bölge'!L45+'Yatırımlar-Genişleme1'!L45+'Yatırımlar-Genişleme2'!L45</f>
        <v>0</v>
      </c>
      <c r="M45" s="927" t="str">
        <f>IFERROR((('Yatırımlar-Mevcut Bölge'!L45*'Yatırımlar-Mevcut Bölge'!M45)+('Yatırımlar-Genişleme1'!L45*'Yatırımlar-Genişleme1'!M45)+('Yatırımlar-Genişleme2'!L45*'Yatırımlar-Genişleme2'!M45))/SUM('Yatırımlar-Mevcut Bölge'!L45,'Yatırımlar-Genişleme1'!L45,'Yatırımlar-Genişleme2'!L45),"")</f>
        <v/>
      </c>
      <c r="N45" s="927" t="str">
        <f>IFERROR((('Yatırımlar-Mevcut Bölge'!L45*'Yatırımlar-Mevcut Bölge'!N45)+('Yatırımlar-Genişleme1'!L45*'Yatırımlar-Genişleme1'!N45)+('Yatırımlar-Genişleme2'!L45*'Yatırımlar-Genişleme2'!N45))/SUM('Yatırımlar-Mevcut Bölge'!L45,'Yatırımlar-Genişleme1'!L45,'Yatırımlar-Genişleme2'!L45),"")</f>
        <v/>
      </c>
      <c r="O45" s="969" t="str">
        <f t="shared" ref="O45:O50" si="17">IFERROR(L45*(M45+N45),"")</f>
        <v/>
      </c>
      <c r="P45" s="926">
        <f>'Yatırımlar-Mevcut Bölge'!P45+'Yatırımlar-Genişleme1'!P45+'Yatırımlar-Genişleme2'!P45</f>
        <v>0</v>
      </c>
      <c r="Q45" s="927" t="str">
        <f>IFERROR((('Yatırımlar-Mevcut Bölge'!P45*'Yatırımlar-Mevcut Bölge'!Q45)+('Yatırımlar-Genişleme1'!P45*'Yatırımlar-Genişleme1'!Q45)+('Yatırımlar-Genişleme2'!P45*'Yatırımlar-Genişleme2'!Q45))/SUM('Yatırımlar-Mevcut Bölge'!P45,'Yatırımlar-Genişleme1'!P45,'Yatırımlar-Genişleme2'!P45),"")</f>
        <v/>
      </c>
      <c r="R45" s="927" t="str">
        <f>IFERROR((('Yatırımlar-Mevcut Bölge'!P45*'Yatırımlar-Mevcut Bölge'!R45)+('Yatırımlar-Genişleme1'!P45*'Yatırımlar-Genişleme1'!R45)+('Yatırımlar-Genişleme2'!P45*'Yatırımlar-Genişleme2'!R45))/SUM('Yatırımlar-Mevcut Bölge'!P45,'Yatırımlar-Genişleme1'!P45,'Yatırımlar-Genişleme2'!P45),"")</f>
        <v/>
      </c>
      <c r="S45" s="906" t="str">
        <f t="shared" ref="S45:S50" si="18">IFERROR(P45*(Q45+R45),"")</f>
        <v/>
      </c>
      <c r="T45" s="926">
        <f>'Yatırımlar-Mevcut Bölge'!T45+'Yatırımlar-Genişleme1'!T45+'Yatırımlar-Genişleme2'!T45</f>
        <v>0</v>
      </c>
      <c r="U45" s="927" t="str">
        <f>IFERROR((('Yatırımlar-Mevcut Bölge'!T45*'Yatırımlar-Mevcut Bölge'!U45)+('Yatırımlar-Genişleme1'!T45*'Yatırımlar-Genişleme1'!U45)+('Yatırımlar-Genişleme2'!T45*'Yatırımlar-Genişleme2'!U45))/SUM('Yatırımlar-Mevcut Bölge'!T45,'Yatırımlar-Genişleme1'!T45,'Yatırımlar-Genişleme2'!T45),"")</f>
        <v/>
      </c>
      <c r="V45" s="927" t="str">
        <f>IFERROR((('Yatırımlar-Mevcut Bölge'!T45*'Yatırımlar-Mevcut Bölge'!V45)+('Yatırımlar-Genişleme1'!T45*'Yatırımlar-Genişleme1'!V45)+('Yatırımlar-Genişleme2'!T45*'Yatırımlar-Genişleme2'!V45))/SUM('Yatırımlar-Mevcut Bölge'!T45,'Yatırımlar-Genişleme1'!T45,'Yatırımlar-Genişleme2'!T45),"")</f>
        <v/>
      </c>
      <c r="W45" s="906" t="str">
        <f t="shared" ref="W45:W50" si="19">IFERROR(T45*(U45+V45),"")</f>
        <v/>
      </c>
    </row>
    <row r="46" spans="2:23">
      <c r="B46" s="860" t="s">
        <v>502</v>
      </c>
      <c r="C46" s="861" t="s">
        <v>488</v>
      </c>
      <c r="D46" s="926">
        <f>'Yatırımlar-Mevcut Bölge'!D46+'Yatırımlar-Genişleme1'!D46+'Yatırımlar-Genişleme2'!D46</f>
        <v>0</v>
      </c>
      <c r="E46" s="927" t="str">
        <f>IFERROR((('Yatırımlar-Mevcut Bölge'!D46*'Yatırımlar-Mevcut Bölge'!E46)+('Yatırımlar-Genişleme1'!D46*'Yatırımlar-Genişleme1'!E46)+('Yatırımlar-Genişleme2'!D46*'Yatırımlar-Genişleme2'!E46))/SUM('Yatırımlar-Mevcut Bölge'!D46,'Yatırımlar-Genişleme1'!D46,'Yatırımlar-Genişleme2'!D46),"")</f>
        <v/>
      </c>
      <c r="F46" s="927" t="str">
        <f>IFERROR((('Yatırımlar-Mevcut Bölge'!D46*'Yatırımlar-Mevcut Bölge'!F46)+('Yatırımlar-Genişleme1'!D46*'Yatırımlar-Genişleme1'!F46)+('Yatırımlar-Genişleme2'!D46*'Yatırımlar-Genişleme2'!F46))/SUM('Yatırımlar-Mevcut Bölge'!D46,'Yatırımlar-Genişleme1'!D46,'Yatırımlar-Genişleme2'!D46),"")</f>
        <v/>
      </c>
      <c r="G46" s="969" t="str">
        <f t="shared" si="15"/>
        <v/>
      </c>
      <c r="H46" s="926">
        <f>'Yatırımlar-Mevcut Bölge'!H46+'Yatırımlar-Genişleme1'!H46+'Yatırımlar-Genişleme2'!H46</f>
        <v>0</v>
      </c>
      <c r="I46" s="927" t="str">
        <f>IFERROR((('Yatırımlar-Mevcut Bölge'!H46*'Yatırımlar-Mevcut Bölge'!I46)+('Yatırımlar-Genişleme1'!H46*'Yatırımlar-Genişleme1'!I46)+('Yatırımlar-Genişleme2'!H46*'Yatırımlar-Genişleme2'!I46))/SUM('Yatırımlar-Mevcut Bölge'!H46,'Yatırımlar-Genişleme1'!H46,'Yatırımlar-Genişleme2'!H46),"")</f>
        <v/>
      </c>
      <c r="J46" s="927" t="str">
        <f>IFERROR((('Yatırımlar-Mevcut Bölge'!H46*'Yatırımlar-Mevcut Bölge'!J46)+('Yatırımlar-Genişleme1'!H46*'Yatırımlar-Genişleme1'!J46)+('Yatırımlar-Genişleme2'!H46*'Yatırımlar-Genişleme2'!J46))/SUM('Yatırımlar-Mevcut Bölge'!H46,'Yatırımlar-Genişleme1'!H46,'Yatırımlar-Genişleme2'!H46),"")</f>
        <v/>
      </c>
      <c r="K46" s="969" t="str">
        <f t="shared" si="16"/>
        <v/>
      </c>
      <c r="L46" s="926">
        <f>'Yatırımlar-Mevcut Bölge'!L46+'Yatırımlar-Genişleme1'!L46+'Yatırımlar-Genişleme2'!L46</f>
        <v>0</v>
      </c>
      <c r="M46" s="927" t="str">
        <f>IFERROR((('Yatırımlar-Mevcut Bölge'!L46*'Yatırımlar-Mevcut Bölge'!M46)+('Yatırımlar-Genişleme1'!L46*'Yatırımlar-Genişleme1'!M46)+('Yatırımlar-Genişleme2'!L46*'Yatırımlar-Genişleme2'!M46))/SUM('Yatırımlar-Mevcut Bölge'!L46,'Yatırımlar-Genişleme1'!L46,'Yatırımlar-Genişleme2'!L46),"")</f>
        <v/>
      </c>
      <c r="N46" s="927" t="str">
        <f>IFERROR((('Yatırımlar-Mevcut Bölge'!L46*'Yatırımlar-Mevcut Bölge'!N46)+('Yatırımlar-Genişleme1'!L46*'Yatırımlar-Genişleme1'!N46)+('Yatırımlar-Genişleme2'!L46*'Yatırımlar-Genişleme2'!N46))/SUM('Yatırımlar-Mevcut Bölge'!L46,'Yatırımlar-Genişleme1'!L46,'Yatırımlar-Genişleme2'!L46),"")</f>
        <v/>
      </c>
      <c r="O46" s="969" t="str">
        <f t="shared" si="17"/>
        <v/>
      </c>
      <c r="P46" s="926">
        <f>'Yatırımlar-Mevcut Bölge'!P46+'Yatırımlar-Genişleme1'!P46+'Yatırımlar-Genişleme2'!P46</f>
        <v>0</v>
      </c>
      <c r="Q46" s="927" t="str">
        <f>IFERROR((('Yatırımlar-Mevcut Bölge'!P46*'Yatırımlar-Mevcut Bölge'!Q46)+('Yatırımlar-Genişleme1'!P46*'Yatırımlar-Genişleme1'!Q46)+('Yatırımlar-Genişleme2'!P46*'Yatırımlar-Genişleme2'!Q46))/SUM('Yatırımlar-Mevcut Bölge'!P46,'Yatırımlar-Genişleme1'!P46,'Yatırımlar-Genişleme2'!P46),"")</f>
        <v/>
      </c>
      <c r="R46" s="927" t="str">
        <f>IFERROR((('Yatırımlar-Mevcut Bölge'!P46*'Yatırımlar-Mevcut Bölge'!R46)+('Yatırımlar-Genişleme1'!P46*'Yatırımlar-Genişleme1'!R46)+('Yatırımlar-Genişleme2'!P46*'Yatırımlar-Genişleme2'!R46))/SUM('Yatırımlar-Mevcut Bölge'!P46,'Yatırımlar-Genişleme1'!P46,'Yatırımlar-Genişleme2'!P46),"")</f>
        <v/>
      </c>
      <c r="S46" s="906" t="str">
        <f t="shared" si="18"/>
        <v/>
      </c>
      <c r="T46" s="926">
        <f>'Yatırımlar-Mevcut Bölge'!T46+'Yatırımlar-Genişleme1'!T46+'Yatırımlar-Genişleme2'!T46</f>
        <v>0</v>
      </c>
      <c r="U46" s="927" t="str">
        <f>IFERROR((('Yatırımlar-Mevcut Bölge'!T46*'Yatırımlar-Mevcut Bölge'!U46)+('Yatırımlar-Genişleme1'!T46*'Yatırımlar-Genişleme1'!U46)+('Yatırımlar-Genişleme2'!T46*'Yatırımlar-Genişleme2'!U46))/SUM('Yatırımlar-Mevcut Bölge'!T46,'Yatırımlar-Genişleme1'!T46,'Yatırımlar-Genişleme2'!T46),"")</f>
        <v/>
      </c>
      <c r="V46" s="927" t="str">
        <f>IFERROR((('Yatırımlar-Mevcut Bölge'!T46*'Yatırımlar-Mevcut Bölge'!V46)+('Yatırımlar-Genişleme1'!T46*'Yatırımlar-Genişleme1'!V46)+('Yatırımlar-Genişleme2'!T46*'Yatırımlar-Genişleme2'!V46))/SUM('Yatırımlar-Mevcut Bölge'!T46,'Yatırımlar-Genişleme1'!T46,'Yatırımlar-Genişleme2'!T46),"")</f>
        <v/>
      </c>
      <c r="W46" s="906" t="str">
        <f t="shared" si="19"/>
        <v/>
      </c>
    </row>
    <row r="47" spans="2:23">
      <c r="B47" s="860" t="s">
        <v>503</v>
      </c>
      <c r="C47" s="861" t="s">
        <v>488</v>
      </c>
      <c r="D47" s="926">
        <f>'Yatırımlar-Mevcut Bölge'!D47+'Yatırımlar-Genişleme1'!D47+'Yatırımlar-Genişleme2'!D47</f>
        <v>0</v>
      </c>
      <c r="E47" s="927" t="str">
        <f>IFERROR((('Yatırımlar-Mevcut Bölge'!D47*'Yatırımlar-Mevcut Bölge'!E47)+('Yatırımlar-Genişleme1'!D47*'Yatırımlar-Genişleme1'!E47)+('Yatırımlar-Genişleme2'!D47*'Yatırımlar-Genişleme2'!E47))/SUM('Yatırımlar-Mevcut Bölge'!D47,'Yatırımlar-Genişleme1'!D47,'Yatırımlar-Genişleme2'!D47),"")</f>
        <v/>
      </c>
      <c r="F47" s="927" t="str">
        <f>IFERROR((('Yatırımlar-Mevcut Bölge'!D47*'Yatırımlar-Mevcut Bölge'!F47)+('Yatırımlar-Genişleme1'!D47*'Yatırımlar-Genişleme1'!F47)+('Yatırımlar-Genişleme2'!D47*'Yatırımlar-Genişleme2'!F47))/SUM('Yatırımlar-Mevcut Bölge'!D47,'Yatırımlar-Genişleme1'!D47,'Yatırımlar-Genişleme2'!D47),"")</f>
        <v/>
      </c>
      <c r="G47" s="969" t="str">
        <f t="shared" si="15"/>
        <v/>
      </c>
      <c r="H47" s="926">
        <f>'Yatırımlar-Mevcut Bölge'!H47+'Yatırımlar-Genişleme1'!H47+'Yatırımlar-Genişleme2'!H47</f>
        <v>0</v>
      </c>
      <c r="I47" s="927" t="str">
        <f>IFERROR((('Yatırımlar-Mevcut Bölge'!H47*'Yatırımlar-Mevcut Bölge'!I47)+('Yatırımlar-Genişleme1'!H47*'Yatırımlar-Genişleme1'!I47)+('Yatırımlar-Genişleme2'!H47*'Yatırımlar-Genişleme2'!I47))/SUM('Yatırımlar-Mevcut Bölge'!H47,'Yatırımlar-Genişleme1'!H47,'Yatırımlar-Genişleme2'!H47),"")</f>
        <v/>
      </c>
      <c r="J47" s="927" t="str">
        <f>IFERROR((('Yatırımlar-Mevcut Bölge'!H47*'Yatırımlar-Mevcut Bölge'!J47)+('Yatırımlar-Genişleme1'!H47*'Yatırımlar-Genişleme1'!J47)+('Yatırımlar-Genişleme2'!H47*'Yatırımlar-Genişleme2'!J47))/SUM('Yatırımlar-Mevcut Bölge'!H47,'Yatırımlar-Genişleme1'!H47,'Yatırımlar-Genişleme2'!H47),"")</f>
        <v/>
      </c>
      <c r="K47" s="969" t="str">
        <f t="shared" si="16"/>
        <v/>
      </c>
      <c r="L47" s="926">
        <f>'Yatırımlar-Mevcut Bölge'!L47+'Yatırımlar-Genişleme1'!L47+'Yatırımlar-Genişleme2'!L47</f>
        <v>0</v>
      </c>
      <c r="M47" s="927" t="str">
        <f>IFERROR((('Yatırımlar-Mevcut Bölge'!L47*'Yatırımlar-Mevcut Bölge'!M47)+('Yatırımlar-Genişleme1'!L47*'Yatırımlar-Genişleme1'!M47)+('Yatırımlar-Genişleme2'!L47*'Yatırımlar-Genişleme2'!M47))/SUM('Yatırımlar-Mevcut Bölge'!L47,'Yatırımlar-Genişleme1'!L47,'Yatırımlar-Genişleme2'!L47),"")</f>
        <v/>
      </c>
      <c r="N47" s="927" t="str">
        <f>IFERROR((('Yatırımlar-Mevcut Bölge'!L47*'Yatırımlar-Mevcut Bölge'!N47)+('Yatırımlar-Genişleme1'!L47*'Yatırımlar-Genişleme1'!N47)+('Yatırımlar-Genişleme2'!L47*'Yatırımlar-Genişleme2'!N47))/SUM('Yatırımlar-Mevcut Bölge'!L47,'Yatırımlar-Genişleme1'!L47,'Yatırımlar-Genişleme2'!L47),"")</f>
        <v/>
      </c>
      <c r="O47" s="969" t="str">
        <f t="shared" si="17"/>
        <v/>
      </c>
      <c r="P47" s="926">
        <f>'Yatırımlar-Mevcut Bölge'!P47+'Yatırımlar-Genişleme1'!P47+'Yatırımlar-Genişleme2'!P47</f>
        <v>0</v>
      </c>
      <c r="Q47" s="927" t="str">
        <f>IFERROR((('Yatırımlar-Mevcut Bölge'!P47*'Yatırımlar-Mevcut Bölge'!Q47)+('Yatırımlar-Genişleme1'!P47*'Yatırımlar-Genişleme1'!Q47)+('Yatırımlar-Genişleme2'!P47*'Yatırımlar-Genişleme2'!Q47))/SUM('Yatırımlar-Mevcut Bölge'!P47,'Yatırımlar-Genişleme1'!P47,'Yatırımlar-Genişleme2'!P47),"")</f>
        <v/>
      </c>
      <c r="R47" s="927" t="str">
        <f>IFERROR((('Yatırımlar-Mevcut Bölge'!P47*'Yatırımlar-Mevcut Bölge'!R47)+('Yatırımlar-Genişleme1'!P47*'Yatırımlar-Genişleme1'!R47)+('Yatırımlar-Genişleme2'!P47*'Yatırımlar-Genişleme2'!R47))/SUM('Yatırımlar-Mevcut Bölge'!P47,'Yatırımlar-Genişleme1'!P47,'Yatırımlar-Genişleme2'!P47),"")</f>
        <v/>
      </c>
      <c r="S47" s="906" t="str">
        <f t="shared" si="18"/>
        <v/>
      </c>
      <c r="T47" s="926">
        <f>'Yatırımlar-Mevcut Bölge'!T47+'Yatırımlar-Genişleme1'!T47+'Yatırımlar-Genişleme2'!T47</f>
        <v>0</v>
      </c>
      <c r="U47" s="927" t="str">
        <f>IFERROR((('Yatırımlar-Mevcut Bölge'!T47*'Yatırımlar-Mevcut Bölge'!U47)+('Yatırımlar-Genişleme1'!T47*'Yatırımlar-Genişleme1'!U47)+('Yatırımlar-Genişleme2'!T47*'Yatırımlar-Genişleme2'!U47))/SUM('Yatırımlar-Mevcut Bölge'!T47,'Yatırımlar-Genişleme1'!T47,'Yatırımlar-Genişleme2'!T47),"")</f>
        <v/>
      </c>
      <c r="V47" s="927" t="str">
        <f>IFERROR((('Yatırımlar-Mevcut Bölge'!T47*'Yatırımlar-Mevcut Bölge'!V47)+('Yatırımlar-Genişleme1'!T47*'Yatırımlar-Genişleme1'!V47)+('Yatırımlar-Genişleme2'!T47*'Yatırımlar-Genişleme2'!V47))/SUM('Yatırımlar-Mevcut Bölge'!T47,'Yatırımlar-Genişleme1'!T47,'Yatırımlar-Genişleme2'!T47),"")</f>
        <v/>
      </c>
      <c r="W47" s="906" t="str">
        <f t="shared" si="19"/>
        <v/>
      </c>
    </row>
    <row r="48" spans="2:23">
      <c r="B48" s="860" t="s">
        <v>504</v>
      </c>
      <c r="C48" s="861" t="s">
        <v>488</v>
      </c>
      <c r="D48" s="926">
        <f>'Yatırımlar-Mevcut Bölge'!D48+'Yatırımlar-Genişleme1'!D48+'Yatırımlar-Genişleme2'!D48</f>
        <v>0</v>
      </c>
      <c r="E48" s="927" t="str">
        <f>IFERROR((('Yatırımlar-Mevcut Bölge'!D48*'Yatırımlar-Mevcut Bölge'!E48)+('Yatırımlar-Genişleme1'!D48*'Yatırımlar-Genişleme1'!E48)+('Yatırımlar-Genişleme2'!D48*'Yatırımlar-Genişleme2'!E48))/SUM('Yatırımlar-Mevcut Bölge'!D48,'Yatırımlar-Genişleme1'!D48,'Yatırımlar-Genişleme2'!D48),"")</f>
        <v/>
      </c>
      <c r="F48" s="927" t="str">
        <f>IFERROR((('Yatırımlar-Mevcut Bölge'!D48*'Yatırımlar-Mevcut Bölge'!F48)+('Yatırımlar-Genişleme1'!D48*'Yatırımlar-Genişleme1'!F48)+('Yatırımlar-Genişleme2'!D48*'Yatırımlar-Genişleme2'!F48))/SUM('Yatırımlar-Mevcut Bölge'!D48,'Yatırımlar-Genişleme1'!D48,'Yatırımlar-Genişleme2'!D48),"")</f>
        <v/>
      </c>
      <c r="G48" s="969" t="str">
        <f t="shared" si="15"/>
        <v/>
      </c>
      <c r="H48" s="926">
        <f>'Yatırımlar-Mevcut Bölge'!H48+'Yatırımlar-Genişleme1'!H48+'Yatırımlar-Genişleme2'!H48</f>
        <v>0</v>
      </c>
      <c r="I48" s="927" t="str">
        <f>IFERROR((('Yatırımlar-Mevcut Bölge'!H48*'Yatırımlar-Mevcut Bölge'!I48)+('Yatırımlar-Genişleme1'!H48*'Yatırımlar-Genişleme1'!I48)+('Yatırımlar-Genişleme2'!H48*'Yatırımlar-Genişleme2'!I48))/SUM('Yatırımlar-Mevcut Bölge'!H48,'Yatırımlar-Genişleme1'!H48,'Yatırımlar-Genişleme2'!H48),"")</f>
        <v/>
      </c>
      <c r="J48" s="927" t="str">
        <f>IFERROR((('Yatırımlar-Mevcut Bölge'!H48*'Yatırımlar-Mevcut Bölge'!J48)+('Yatırımlar-Genişleme1'!H48*'Yatırımlar-Genişleme1'!J48)+('Yatırımlar-Genişleme2'!H48*'Yatırımlar-Genişleme2'!J48))/SUM('Yatırımlar-Mevcut Bölge'!H48,'Yatırımlar-Genişleme1'!H48,'Yatırımlar-Genişleme2'!H48),"")</f>
        <v/>
      </c>
      <c r="K48" s="969" t="str">
        <f t="shared" si="16"/>
        <v/>
      </c>
      <c r="L48" s="926">
        <f>'Yatırımlar-Mevcut Bölge'!L48+'Yatırımlar-Genişleme1'!L48+'Yatırımlar-Genişleme2'!L48</f>
        <v>0</v>
      </c>
      <c r="M48" s="927" t="str">
        <f>IFERROR((('Yatırımlar-Mevcut Bölge'!L48*'Yatırımlar-Mevcut Bölge'!M48)+('Yatırımlar-Genişleme1'!L48*'Yatırımlar-Genişleme1'!M48)+('Yatırımlar-Genişleme2'!L48*'Yatırımlar-Genişleme2'!M48))/SUM('Yatırımlar-Mevcut Bölge'!L48,'Yatırımlar-Genişleme1'!L48,'Yatırımlar-Genişleme2'!L48),"")</f>
        <v/>
      </c>
      <c r="N48" s="927" t="str">
        <f>IFERROR((('Yatırımlar-Mevcut Bölge'!L48*'Yatırımlar-Mevcut Bölge'!N48)+('Yatırımlar-Genişleme1'!L48*'Yatırımlar-Genişleme1'!N48)+('Yatırımlar-Genişleme2'!L48*'Yatırımlar-Genişleme2'!N48))/SUM('Yatırımlar-Mevcut Bölge'!L48,'Yatırımlar-Genişleme1'!L48,'Yatırımlar-Genişleme2'!L48),"")</f>
        <v/>
      </c>
      <c r="O48" s="969" t="str">
        <f t="shared" si="17"/>
        <v/>
      </c>
      <c r="P48" s="926">
        <f>'Yatırımlar-Mevcut Bölge'!P48+'Yatırımlar-Genişleme1'!P48+'Yatırımlar-Genişleme2'!P48</f>
        <v>0</v>
      </c>
      <c r="Q48" s="927" t="str">
        <f>IFERROR((('Yatırımlar-Mevcut Bölge'!P48*'Yatırımlar-Mevcut Bölge'!Q48)+('Yatırımlar-Genişleme1'!P48*'Yatırımlar-Genişleme1'!Q48)+('Yatırımlar-Genişleme2'!P48*'Yatırımlar-Genişleme2'!Q48))/SUM('Yatırımlar-Mevcut Bölge'!P48,'Yatırımlar-Genişleme1'!P48,'Yatırımlar-Genişleme2'!P48),"")</f>
        <v/>
      </c>
      <c r="R48" s="927" t="str">
        <f>IFERROR((('Yatırımlar-Mevcut Bölge'!P48*'Yatırımlar-Mevcut Bölge'!R48)+('Yatırımlar-Genişleme1'!P48*'Yatırımlar-Genişleme1'!R48)+('Yatırımlar-Genişleme2'!P48*'Yatırımlar-Genişleme2'!R48))/SUM('Yatırımlar-Mevcut Bölge'!P48,'Yatırımlar-Genişleme1'!P48,'Yatırımlar-Genişleme2'!P48),"")</f>
        <v/>
      </c>
      <c r="S48" s="906" t="str">
        <f t="shared" si="18"/>
        <v/>
      </c>
      <c r="T48" s="926">
        <f>'Yatırımlar-Mevcut Bölge'!T48+'Yatırımlar-Genişleme1'!T48+'Yatırımlar-Genişleme2'!T48</f>
        <v>0</v>
      </c>
      <c r="U48" s="927" t="str">
        <f>IFERROR((('Yatırımlar-Mevcut Bölge'!T48*'Yatırımlar-Mevcut Bölge'!U48)+('Yatırımlar-Genişleme1'!T48*'Yatırımlar-Genişleme1'!U48)+('Yatırımlar-Genişleme2'!T48*'Yatırımlar-Genişleme2'!U48))/SUM('Yatırımlar-Mevcut Bölge'!T48,'Yatırımlar-Genişleme1'!T48,'Yatırımlar-Genişleme2'!T48),"")</f>
        <v/>
      </c>
      <c r="V48" s="927" t="str">
        <f>IFERROR((('Yatırımlar-Mevcut Bölge'!T48*'Yatırımlar-Mevcut Bölge'!V48)+('Yatırımlar-Genişleme1'!T48*'Yatırımlar-Genişleme1'!V48)+('Yatırımlar-Genişleme2'!T48*'Yatırımlar-Genişleme2'!V48))/SUM('Yatırımlar-Mevcut Bölge'!T48,'Yatırımlar-Genişleme1'!T48,'Yatırımlar-Genişleme2'!T48),"")</f>
        <v/>
      </c>
      <c r="W48" s="906" t="str">
        <f t="shared" si="19"/>
        <v/>
      </c>
    </row>
    <row r="49" spans="2:23">
      <c r="B49" s="860" t="s">
        <v>505</v>
      </c>
      <c r="C49" s="861" t="s">
        <v>488</v>
      </c>
      <c r="D49" s="926">
        <f>'Yatırımlar-Mevcut Bölge'!D49+'Yatırımlar-Genişleme1'!D49+'Yatırımlar-Genişleme2'!D49</f>
        <v>0</v>
      </c>
      <c r="E49" s="927" t="str">
        <f>IFERROR((('Yatırımlar-Mevcut Bölge'!D49*'Yatırımlar-Mevcut Bölge'!E49)+('Yatırımlar-Genişleme1'!D49*'Yatırımlar-Genişleme1'!E49)+('Yatırımlar-Genişleme2'!D49*'Yatırımlar-Genişleme2'!E49))/SUM('Yatırımlar-Mevcut Bölge'!D49,'Yatırımlar-Genişleme1'!D49,'Yatırımlar-Genişleme2'!D49),"")</f>
        <v/>
      </c>
      <c r="F49" s="927" t="str">
        <f>IFERROR((('Yatırımlar-Mevcut Bölge'!D49*'Yatırımlar-Mevcut Bölge'!F49)+('Yatırımlar-Genişleme1'!D49*'Yatırımlar-Genişleme1'!F49)+('Yatırımlar-Genişleme2'!D49*'Yatırımlar-Genişleme2'!F49))/SUM('Yatırımlar-Mevcut Bölge'!D49,'Yatırımlar-Genişleme1'!D49,'Yatırımlar-Genişleme2'!D49),"")</f>
        <v/>
      </c>
      <c r="G49" s="969" t="str">
        <f t="shared" si="15"/>
        <v/>
      </c>
      <c r="H49" s="926">
        <f>'Yatırımlar-Mevcut Bölge'!H49+'Yatırımlar-Genişleme1'!H49+'Yatırımlar-Genişleme2'!H49</f>
        <v>0</v>
      </c>
      <c r="I49" s="927" t="str">
        <f>IFERROR((('Yatırımlar-Mevcut Bölge'!H49*'Yatırımlar-Mevcut Bölge'!I49)+('Yatırımlar-Genişleme1'!H49*'Yatırımlar-Genişleme1'!I49)+('Yatırımlar-Genişleme2'!H49*'Yatırımlar-Genişleme2'!I49))/SUM('Yatırımlar-Mevcut Bölge'!H49,'Yatırımlar-Genişleme1'!H49,'Yatırımlar-Genişleme2'!H49),"")</f>
        <v/>
      </c>
      <c r="J49" s="927" t="str">
        <f>IFERROR((('Yatırımlar-Mevcut Bölge'!H49*'Yatırımlar-Mevcut Bölge'!J49)+('Yatırımlar-Genişleme1'!H49*'Yatırımlar-Genişleme1'!J49)+('Yatırımlar-Genişleme2'!H49*'Yatırımlar-Genişleme2'!J49))/SUM('Yatırımlar-Mevcut Bölge'!H49,'Yatırımlar-Genişleme1'!H49,'Yatırımlar-Genişleme2'!H49),"")</f>
        <v/>
      </c>
      <c r="K49" s="969" t="str">
        <f t="shared" si="16"/>
        <v/>
      </c>
      <c r="L49" s="926">
        <f>'Yatırımlar-Mevcut Bölge'!L49+'Yatırımlar-Genişleme1'!L49+'Yatırımlar-Genişleme2'!L49</f>
        <v>0</v>
      </c>
      <c r="M49" s="927" t="str">
        <f>IFERROR((('Yatırımlar-Mevcut Bölge'!L49*'Yatırımlar-Mevcut Bölge'!M49)+('Yatırımlar-Genişleme1'!L49*'Yatırımlar-Genişleme1'!M49)+('Yatırımlar-Genişleme2'!L49*'Yatırımlar-Genişleme2'!M49))/SUM('Yatırımlar-Mevcut Bölge'!L49,'Yatırımlar-Genişleme1'!L49,'Yatırımlar-Genişleme2'!L49),"")</f>
        <v/>
      </c>
      <c r="N49" s="927" t="str">
        <f>IFERROR((('Yatırımlar-Mevcut Bölge'!L49*'Yatırımlar-Mevcut Bölge'!N49)+('Yatırımlar-Genişleme1'!L49*'Yatırımlar-Genişleme1'!N49)+('Yatırımlar-Genişleme2'!L49*'Yatırımlar-Genişleme2'!N49))/SUM('Yatırımlar-Mevcut Bölge'!L49,'Yatırımlar-Genişleme1'!L49,'Yatırımlar-Genişleme2'!L49),"")</f>
        <v/>
      </c>
      <c r="O49" s="969" t="str">
        <f t="shared" si="17"/>
        <v/>
      </c>
      <c r="P49" s="926">
        <f>'Yatırımlar-Mevcut Bölge'!P49+'Yatırımlar-Genişleme1'!P49+'Yatırımlar-Genişleme2'!P49</f>
        <v>0</v>
      </c>
      <c r="Q49" s="927" t="str">
        <f>IFERROR((('Yatırımlar-Mevcut Bölge'!P49*'Yatırımlar-Mevcut Bölge'!Q49)+('Yatırımlar-Genişleme1'!P49*'Yatırımlar-Genişleme1'!Q49)+('Yatırımlar-Genişleme2'!P49*'Yatırımlar-Genişleme2'!Q49))/SUM('Yatırımlar-Mevcut Bölge'!P49,'Yatırımlar-Genişleme1'!P49,'Yatırımlar-Genişleme2'!P49),"")</f>
        <v/>
      </c>
      <c r="R49" s="927" t="str">
        <f>IFERROR((('Yatırımlar-Mevcut Bölge'!P49*'Yatırımlar-Mevcut Bölge'!R49)+('Yatırımlar-Genişleme1'!P49*'Yatırımlar-Genişleme1'!R49)+('Yatırımlar-Genişleme2'!P49*'Yatırımlar-Genişleme2'!R49))/SUM('Yatırımlar-Mevcut Bölge'!P49,'Yatırımlar-Genişleme1'!P49,'Yatırımlar-Genişleme2'!P49),"")</f>
        <v/>
      </c>
      <c r="S49" s="906" t="str">
        <f t="shared" si="18"/>
        <v/>
      </c>
      <c r="T49" s="926">
        <f>'Yatırımlar-Mevcut Bölge'!T49+'Yatırımlar-Genişleme1'!T49+'Yatırımlar-Genişleme2'!T49</f>
        <v>0</v>
      </c>
      <c r="U49" s="927" t="str">
        <f>IFERROR((('Yatırımlar-Mevcut Bölge'!T49*'Yatırımlar-Mevcut Bölge'!U49)+('Yatırımlar-Genişleme1'!T49*'Yatırımlar-Genişleme1'!U49)+('Yatırımlar-Genişleme2'!T49*'Yatırımlar-Genişleme2'!U49))/SUM('Yatırımlar-Mevcut Bölge'!T49,'Yatırımlar-Genişleme1'!T49,'Yatırımlar-Genişleme2'!T49),"")</f>
        <v/>
      </c>
      <c r="V49" s="927" t="str">
        <f>IFERROR((('Yatırımlar-Mevcut Bölge'!T49*'Yatırımlar-Mevcut Bölge'!V49)+('Yatırımlar-Genişleme1'!T49*'Yatırımlar-Genişleme1'!V49)+('Yatırımlar-Genişleme2'!T49*'Yatırımlar-Genişleme2'!V49))/SUM('Yatırımlar-Mevcut Bölge'!T49,'Yatırımlar-Genişleme1'!T49,'Yatırımlar-Genişleme2'!T49),"")</f>
        <v/>
      </c>
      <c r="W49" s="906" t="str">
        <f t="shared" si="19"/>
        <v/>
      </c>
    </row>
    <row r="50" spans="2:23">
      <c r="B50" s="860" t="s">
        <v>506</v>
      </c>
      <c r="C50" s="861" t="s">
        <v>488</v>
      </c>
      <c r="D50" s="926">
        <f>'Yatırımlar-Mevcut Bölge'!D50+'Yatırımlar-Genişleme1'!D50+'Yatırımlar-Genişleme2'!D50</f>
        <v>0</v>
      </c>
      <c r="E50" s="927" t="str">
        <f>IFERROR((('Yatırımlar-Mevcut Bölge'!D50*'Yatırımlar-Mevcut Bölge'!E50)+('Yatırımlar-Genişleme1'!D50*'Yatırımlar-Genişleme1'!E50)+('Yatırımlar-Genişleme2'!D50*'Yatırımlar-Genişleme2'!E50))/SUM('Yatırımlar-Mevcut Bölge'!D50,'Yatırımlar-Genişleme1'!D50,'Yatırımlar-Genişleme2'!D50),"")</f>
        <v/>
      </c>
      <c r="F50" s="927" t="str">
        <f>IFERROR((('Yatırımlar-Mevcut Bölge'!D50*'Yatırımlar-Mevcut Bölge'!F50)+('Yatırımlar-Genişleme1'!D50*'Yatırımlar-Genişleme1'!F50)+('Yatırımlar-Genişleme2'!D50*'Yatırımlar-Genişleme2'!F50))/SUM('Yatırımlar-Mevcut Bölge'!D50,'Yatırımlar-Genişleme1'!D50,'Yatırımlar-Genişleme2'!D50),"")</f>
        <v/>
      </c>
      <c r="G50" s="969" t="str">
        <f t="shared" si="15"/>
        <v/>
      </c>
      <c r="H50" s="926">
        <f>'Yatırımlar-Mevcut Bölge'!H50+'Yatırımlar-Genişleme1'!H50+'Yatırımlar-Genişleme2'!H50</f>
        <v>0</v>
      </c>
      <c r="I50" s="927" t="str">
        <f>IFERROR((('Yatırımlar-Mevcut Bölge'!H50*'Yatırımlar-Mevcut Bölge'!I50)+('Yatırımlar-Genişleme1'!H50*'Yatırımlar-Genişleme1'!I50)+('Yatırımlar-Genişleme2'!H50*'Yatırımlar-Genişleme2'!I50))/SUM('Yatırımlar-Mevcut Bölge'!H50,'Yatırımlar-Genişleme1'!H50,'Yatırımlar-Genişleme2'!H50),"")</f>
        <v/>
      </c>
      <c r="J50" s="927" t="str">
        <f>IFERROR((('Yatırımlar-Mevcut Bölge'!H50*'Yatırımlar-Mevcut Bölge'!J50)+('Yatırımlar-Genişleme1'!H50*'Yatırımlar-Genişleme1'!J50)+('Yatırımlar-Genişleme2'!H50*'Yatırımlar-Genişleme2'!J50))/SUM('Yatırımlar-Mevcut Bölge'!H50,'Yatırımlar-Genişleme1'!H50,'Yatırımlar-Genişleme2'!H50),"")</f>
        <v/>
      </c>
      <c r="K50" s="969" t="str">
        <f t="shared" si="16"/>
        <v/>
      </c>
      <c r="L50" s="926">
        <f>'Yatırımlar-Mevcut Bölge'!L50+'Yatırımlar-Genişleme1'!L50+'Yatırımlar-Genişleme2'!L50</f>
        <v>0</v>
      </c>
      <c r="M50" s="927" t="str">
        <f>IFERROR((('Yatırımlar-Mevcut Bölge'!L50*'Yatırımlar-Mevcut Bölge'!M50)+('Yatırımlar-Genişleme1'!L50*'Yatırımlar-Genişleme1'!M50)+('Yatırımlar-Genişleme2'!L50*'Yatırımlar-Genişleme2'!M50))/SUM('Yatırımlar-Mevcut Bölge'!L50,'Yatırımlar-Genişleme1'!L50,'Yatırımlar-Genişleme2'!L50),"")</f>
        <v/>
      </c>
      <c r="N50" s="927" t="str">
        <f>IFERROR((('Yatırımlar-Mevcut Bölge'!L50*'Yatırımlar-Mevcut Bölge'!N50)+('Yatırımlar-Genişleme1'!L50*'Yatırımlar-Genişleme1'!N50)+('Yatırımlar-Genişleme2'!L50*'Yatırımlar-Genişleme2'!N50))/SUM('Yatırımlar-Mevcut Bölge'!L50,'Yatırımlar-Genişleme1'!L50,'Yatırımlar-Genişleme2'!L50),"")</f>
        <v/>
      </c>
      <c r="O50" s="969" t="str">
        <f t="shared" si="17"/>
        <v/>
      </c>
      <c r="P50" s="926">
        <f>'Yatırımlar-Mevcut Bölge'!P50+'Yatırımlar-Genişleme1'!P50+'Yatırımlar-Genişleme2'!P50</f>
        <v>0</v>
      </c>
      <c r="Q50" s="927" t="str">
        <f>IFERROR((('Yatırımlar-Mevcut Bölge'!P50*'Yatırımlar-Mevcut Bölge'!Q50)+('Yatırımlar-Genişleme1'!P50*'Yatırımlar-Genişleme1'!Q50)+('Yatırımlar-Genişleme2'!P50*'Yatırımlar-Genişleme2'!Q50))/SUM('Yatırımlar-Mevcut Bölge'!P50,'Yatırımlar-Genişleme1'!P50,'Yatırımlar-Genişleme2'!P50),"")</f>
        <v/>
      </c>
      <c r="R50" s="927" t="str">
        <f>IFERROR((('Yatırımlar-Mevcut Bölge'!P50*'Yatırımlar-Mevcut Bölge'!R50)+('Yatırımlar-Genişleme1'!P50*'Yatırımlar-Genişleme1'!R50)+('Yatırımlar-Genişleme2'!P50*'Yatırımlar-Genişleme2'!R50))/SUM('Yatırımlar-Mevcut Bölge'!P50,'Yatırımlar-Genişleme1'!P50,'Yatırımlar-Genişleme2'!P50),"")</f>
        <v/>
      </c>
      <c r="S50" s="906" t="str">
        <f t="shared" si="18"/>
        <v/>
      </c>
      <c r="T50" s="926">
        <f>'Yatırımlar-Mevcut Bölge'!T50+'Yatırımlar-Genişleme1'!T50+'Yatırımlar-Genişleme2'!T50</f>
        <v>0</v>
      </c>
      <c r="U50" s="927" t="str">
        <f>IFERROR((('Yatırımlar-Mevcut Bölge'!T50*'Yatırımlar-Mevcut Bölge'!U50)+('Yatırımlar-Genişleme1'!T50*'Yatırımlar-Genişleme1'!U50)+('Yatırımlar-Genişleme2'!T50*'Yatırımlar-Genişleme2'!U50))/SUM('Yatırımlar-Mevcut Bölge'!T50,'Yatırımlar-Genişleme1'!T50,'Yatırımlar-Genişleme2'!T50),"")</f>
        <v/>
      </c>
      <c r="V50" s="927" t="str">
        <f>IFERROR((('Yatırımlar-Mevcut Bölge'!T50*'Yatırımlar-Mevcut Bölge'!V50)+('Yatırımlar-Genişleme1'!T50*'Yatırımlar-Genişleme1'!V50)+('Yatırımlar-Genişleme2'!T50*'Yatırımlar-Genişleme2'!V50))/SUM('Yatırımlar-Mevcut Bölge'!T50,'Yatırımlar-Genişleme1'!T50,'Yatırımlar-Genişleme2'!T50),"")</f>
        <v/>
      </c>
      <c r="W50" s="906" t="str">
        <f t="shared" si="19"/>
        <v/>
      </c>
    </row>
    <row r="51" spans="2:23">
      <c r="B51" s="854" t="s">
        <v>510</v>
      </c>
      <c r="C51" s="855"/>
      <c r="D51" s="856"/>
      <c r="E51" s="857"/>
      <c r="F51" s="857"/>
      <c r="G51" s="968">
        <f>SUM(G52,G65)</f>
        <v>0</v>
      </c>
      <c r="H51" s="856"/>
      <c r="I51" s="857"/>
      <c r="J51" s="857"/>
      <c r="K51" s="968">
        <f>SUM(K52,K65)</f>
        <v>0</v>
      </c>
      <c r="L51" s="856"/>
      <c r="M51" s="857"/>
      <c r="N51" s="857"/>
      <c r="O51" s="968">
        <f>SUM(O52,O65)</f>
        <v>0</v>
      </c>
      <c r="P51" s="856"/>
      <c r="Q51" s="857"/>
      <c r="R51" s="857"/>
      <c r="S51" s="858">
        <f>SUM(S52,S65)</f>
        <v>0</v>
      </c>
      <c r="T51" s="856"/>
      <c r="U51" s="857"/>
      <c r="V51" s="857"/>
      <c r="W51" s="858">
        <f>SUM(W52,W65)</f>
        <v>0</v>
      </c>
    </row>
    <row r="52" spans="2:23">
      <c r="B52" s="859" t="s">
        <v>511</v>
      </c>
      <c r="C52" s="855"/>
      <c r="D52" s="856"/>
      <c r="E52" s="857"/>
      <c r="F52" s="857"/>
      <c r="G52" s="968">
        <f>SUM(G53:G64)</f>
        <v>0</v>
      </c>
      <c r="H52" s="856"/>
      <c r="I52" s="857"/>
      <c r="J52" s="857"/>
      <c r="K52" s="968">
        <f>SUM(K53:K64)</f>
        <v>0</v>
      </c>
      <c r="L52" s="856"/>
      <c r="M52" s="857"/>
      <c r="N52" s="857"/>
      <c r="O52" s="968">
        <f>SUM(O53:O64)</f>
        <v>0</v>
      </c>
      <c r="P52" s="856"/>
      <c r="Q52" s="857"/>
      <c r="R52" s="857"/>
      <c r="S52" s="858">
        <f>SUM(S53:S64)</f>
        <v>0</v>
      </c>
      <c r="T52" s="856"/>
      <c r="U52" s="857"/>
      <c r="V52" s="857"/>
      <c r="W52" s="858">
        <f>SUM(W53:W64)</f>
        <v>0</v>
      </c>
    </row>
    <row r="53" spans="2:23">
      <c r="B53" s="860" t="s">
        <v>487</v>
      </c>
      <c r="C53" s="861" t="s">
        <v>100</v>
      </c>
      <c r="D53" s="926">
        <f>'Yatırımlar-Mevcut Bölge'!D53+'Yatırımlar-Genişleme1'!D53+'Yatırımlar-Genişleme2'!D53</f>
        <v>0</v>
      </c>
      <c r="E53" s="927" t="str">
        <f>IFERROR((('Yatırımlar-Mevcut Bölge'!D53*'Yatırımlar-Mevcut Bölge'!E53)+('Yatırımlar-Genişleme1'!D53*'Yatırımlar-Genişleme1'!E53)+('Yatırımlar-Genişleme2'!D53*'Yatırımlar-Genişleme2'!E53))/SUM('Yatırımlar-Mevcut Bölge'!D53,'Yatırımlar-Genişleme1'!D53,'Yatırımlar-Genişleme2'!D53),"")</f>
        <v/>
      </c>
      <c r="F53" s="927" t="str">
        <f>IFERROR((('Yatırımlar-Mevcut Bölge'!D53*'Yatırımlar-Mevcut Bölge'!F53)+('Yatırımlar-Genişleme1'!D53*'Yatırımlar-Genişleme1'!F53)+('Yatırımlar-Genişleme2'!D53*'Yatırımlar-Genişleme2'!F53))/SUM('Yatırımlar-Mevcut Bölge'!D53,'Yatırımlar-Genişleme1'!D53,'Yatırımlar-Genişleme2'!D53),"")</f>
        <v/>
      </c>
      <c r="G53" s="969" t="str">
        <f t="shared" ref="G53:G64" si="20">IFERROR(D53*(E53+F53),"")</f>
        <v/>
      </c>
      <c r="H53" s="926">
        <f>'Yatırımlar-Mevcut Bölge'!H53+'Yatırımlar-Genişleme1'!H53+'Yatırımlar-Genişleme2'!H53</f>
        <v>0</v>
      </c>
      <c r="I53" s="927" t="str">
        <f>IFERROR((('Yatırımlar-Mevcut Bölge'!H53*'Yatırımlar-Mevcut Bölge'!I53)+('Yatırımlar-Genişleme1'!H53*'Yatırımlar-Genişleme1'!I53)+('Yatırımlar-Genişleme2'!H53*'Yatırımlar-Genişleme2'!I53))/SUM('Yatırımlar-Mevcut Bölge'!H53,'Yatırımlar-Genişleme1'!H53,'Yatırımlar-Genişleme2'!H53),"")</f>
        <v/>
      </c>
      <c r="J53" s="927" t="str">
        <f>IFERROR((('Yatırımlar-Mevcut Bölge'!H53*'Yatırımlar-Mevcut Bölge'!J53)+('Yatırımlar-Genişleme1'!H53*'Yatırımlar-Genişleme1'!J53)+('Yatırımlar-Genişleme2'!H53*'Yatırımlar-Genişleme2'!J53))/SUM('Yatırımlar-Mevcut Bölge'!H53,'Yatırımlar-Genişleme1'!H53,'Yatırımlar-Genişleme2'!H53),"")</f>
        <v/>
      </c>
      <c r="K53" s="969" t="str">
        <f t="shared" ref="K53:K64" si="21">IFERROR(H53*(I53+J53),"")</f>
        <v/>
      </c>
      <c r="L53" s="926">
        <f>'Yatırımlar-Mevcut Bölge'!L53+'Yatırımlar-Genişleme1'!L53+'Yatırımlar-Genişleme2'!L53</f>
        <v>0</v>
      </c>
      <c r="M53" s="927" t="str">
        <f>IFERROR((('Yatırımlar-Mevcut Bölge'!L53*'Yatırımlar-Mevcut Bölge'!M53)+('Yatırımlar-Genişleme1'!L53*'Yatırımlar-Genişleme1'!M53)+('Yatırımlar-Genişleme2'!L53*'Yatırımlar-Genişleme2'!M53))/SUM('Yatırımlar-Mevcut Bölge'!L53,'Yatırımlar-Genişleme1'!L53,'Yatırımlar-Genişleme2'!L53),"")</f>
        <v/>
      </c>
      <c r="N53" s="927" t="str">
        <f>IFERROR((('Yatırımlar-Mevcut Bölge'!L53*'Yatırımlar-Mevcut Bölge'!N53)+('Yatırımlar-Genişleme1'!L53*'Yatırımlar-Genişleme1'!N53)+('Yatırımlar-Genişleme2'!L53*'Yatırımlar-Genişleme2'!N53))/SUM('Yatırımlar-Mevcut Bölge'!L53,'Yatırımlar-Genişleme1'!L53,'Yatırımlar-Genişleme2'!L53),"")</f>
        <v/>
      </c>
      <c r="O53" s="969" t="str">
        <f t="shared" ref="O53:O64" si="22">IFERROR(L53*(M53+N53),"")</f>
        <v/>
      </c>
      <c r="P53" s="926">
        <f>'Yatırımlar-Mevcut Bölge'!P53+'Yatırımlar-Genişleme1'!P53+'Yatırımlar-Genişleme2'!P53</f>
        <v>0</v>
      </c>
      <c r="Q53" s="927" t="str">
        <f>IFERROR((('Yatırımlar-Mevcut Bölge'!P53*'Yatırımlar-Mevcut Bölge'!Q53)+('Yatırımlar-Genişleme1'!P53*'Yatırımlar-Genişleme1'!Q53)+('Yatırımlar-Genişleme2'!P53*'Yatırımlar-Genişleme2'!Q53))/SUM('Yatırımlar-Mevcut Bölge'!P53,'Yatırımlar-Genişleme1'!P53,'Yatırımlar-Genişleme2'!P53),"")</f>
        <v/>
      </c>
      <c r="R53" s="927" t="str">
        <f>IFERROR((('Yatırımlar-Mevcut Bölge'!P53*'Yatırımlar-Mevcut Bölge'!R53)+('Yatırımlar-Genişleme1'!P53*'Yatırımlar-Genişleme1'!R53)+('Yatırımlar-Genişleme2'!P53*'Yatırımlar-Genişleme2'!R53))/SUM('Yatırımlar-Mevcut Bölge'!P53,'Yatırımlar-Genişleme1'!P53,'Yatırımlar-Genişleme2'!P53),"")</f>
        <v/>
      </c>
      <c r="S53" s="906" t="str">
        <f t="shared" ref="S53:S64" si="23">IFERROR(P53*(Q53+R53),"")</f>
        <v/>
      </c>
      <c r="T53" s="926">
        <f>'Yatırımlar-Mevcut Bölge'!T53+'Yatırımlar-Genişleme1'!T53+'Yatırımlar-Genişleme2'!T53</f>
        <v>0</v>
      </c>
      <c r="U53" s="927" t="str">
        <f>IFERROR((('Yatırımlar-Mevcut Bölge'!T53*'Yatırımlar-Mevcut Bölge'!U53)+('Yatırımlar-Genişleme1'!T53*'Yatırımlar-Genişleme1'!U53)+('Yatırımlar-Genişleme2'!T53*'Yatırımlar-Genişleme2'!U53))/SUM('Yatırımlar-Mevcut Bölge'!T53,'Yatırımlar-Genişleme1'!T53,'Yatırımlar-Genişleme2'!T53),"")</f>
        <v/>
      </c>
      <c r="V53" s="927" t="str">
        <f>IFERROR((('Yatırımlar-Mevcut Bölge'!T53*'Yatırımlar-Mevcut Bölge'!V53)+('Yatırımlar-Genişleme1'!T53*'Yatırımlar-Genişleme1'!V53)+('Yatırımlar-Genişleme2'!T53*'Yatırımlar-Genişleme2'!V53))/SUM('Yatırımlar-Mevcut Bölge'!T53,'Yatırımlar-Genişleme1'!T53,'Yatırımlar-Genişleme2'!T53),"")</f>
        <v/>
      </c>
      <c r="W53" s="906" t="str">
        <f t="shared" ref="W53:W64" si="24">IFERROR(T53*(U53+V53),"")</f>
        <v/>
      </c>
    </row>
    <row r="54" spans="2:23">
      <c r="B54" s="860" t="s">
        <v>489</v>
      </c>
      <c r="C54" s="861" t="s">
        <v>100</v>
      </c>
      <c r="D54" s="926">
        <f>'Yatırımlar-Mevcut Bölge'!D54+'Yatırımlar-Genişleme1'!D54+'Yatırımlar-Genişleme2'!D54</f>
        <v>0</v>
      </c>
      <c r="E54" s="927" t="str">
        <f>IFERROR((('Yatırımlar-Mevcut Bölge'!D54*'Yatırımlar-Mevcut Bölge'!E54)+('Yatırımlar-Genişleme1'!D54*'Yatırımlar-Genişleme1'!E54)+('Yatırımlar-Genişleme2'!D54*'Yatırımlar-Genişleme2'!E54))/SUM('Yatırımlar-Mevcut Bölge'!D54,'Yatırımlar-Genişleme1'!D54,'Yatırımlar-Genişleme2'!D54),"")</f>
        <v/>
      </c>
      <c r="F54" s="927" t="str">
        <f>IFERROR((('Yatırımlar-Mevcut Bölge'!D54*'Yatırımlar-Mevcut Bölge'!F54)+('Yatırımlar-Genişleme1'!D54*'Yatırımlar-Genişleme1'!F54)+('Yatırımlar-Genişleme2'!D54*'Yatırımlar-Genişleme2'!F54))/SUM('Yatırımlar-Mevcut Bölge'!D54,'Yatırımlar-Genişleme1'!D54,'Yatırımlar-Genişleme2'!D54),"")</f>
        <v/>
      </c>
      <c r="G54" s="969" t="str">
        <f t="shared" si="20"/>
        <v/>
      </c>
      <c r="H54" s="926">
        <f>'Yatırımlar-Mevcut Bölge'!H54+'Yatırımlar-Genişleme1'!H54+'Yatırımlar-Genişleme2'!H54</f>
        <v>0</v>
      </c>
      <c r="I54" s="927" t="str">
        <f>IFERROR((('Yatırımlar-Mevcut Bölge'!H54*'Yatırımlar-Mevcut Bölge'!I54)+('Yatırımlar-Genişleme1'!H54*'Yatırımlar-Genişleme1'!I54)+('Yatırımlar-Genişleme2'!H54*'Yatırımlar-Genişleme2'!I54))/SUM('Yatırımlar-Mevcut Bölge'!H54,'Yatırımlar-Genişleme1'!H54,'Yatırımlar-Genişleme2'!H54),"")</f>
        <v/>
      </c>
      <c r="J54" s="927" t="str">
        <f>IFERROR((('Yatırımlar-Mevcut Bölge'!H54*'Yatırımlar-Mevcut Bölge'!J54)+('Yatırımlar-Genişleme1'!H54*'Yatırımlar-Genişleme1'!J54)+('Yatırımlar-Genişleme2'!H54*'Yatırımlar-Genişleme2'!J54))/SUM('Yatırımlar-Mevcut Bölge'!H54,'Yatırımlar-Genişleme1'!H54,'Yatırımlar-Genişleme2'!H54),"")</f>
        <v/>
      </c>
      <c r="K54" s="969" t="str">
        <f t="shared" si="21"/>
        <v/>
      </c>
      <c r="L54" s="926">
        <f>'Yatırımlar-Mevcut Bölge'!L54+'Yatırımlar-Genişleme1'!L54+'Yatırımlar-Genişleme2'!L54</f>
        <v>0</v>
      </c>
      <c r="M54" s="927" t="str">
        <f>IFERROR((('Yatırımlar-Mevcut Bölge'!L54*'Yatırımlar-Mevcut Bölge'!M54)+('Yatırımlar-Genişleme1'!L54*'Yatırımlar-Genişleme1'!M54)+('Yatırımlar-Genişleme2'!L54*'Yatırımlar-Genişleme2'!M54))/SUM('Yatırımlar-Mevcut Bölge'!L54,'Yatırımlar-Genişleme1'!L54,'Yatırımlar-Genişleme2'!L54),"")</f>
        <v/>
      </c>
      <c r="N54" s="927" t="str">
        <f>IFERROR((('Yatırımlar-Mevcut Bölge'!L54*'Yatırımlar-Mevcut Bölge'!N54)+('Yatırımlar-Genişleme1'!L54*'Yatırımlar-Genişleme1'!N54)+('Yatırımlar-Genişleme2'!L54*'Yatırımlar-Genişleme2'!N54))/SUM('Yatırımlar-Mevcut Bölge'!L54,'Yatırımlar-Genişleme1'!L54,'Yatırımlar-Genişleme2'!L54),"")</f>
        <v/>
      </c>
      <c r="O54" s="969" t="str">
        <f t="shared" si="22"/>
        <v/>
      </c>
      <c r="P54" s="926">
        <f>'Yatırımlar-Mevcut Bölge'!P54+'Yatırımlar-Genişleme1'!P54+'Yatırımlar-Genişleme2'!P54</f>
        <v>0</v>
      </c>
      <c r="Q54" s="927" t="str">
        <f>IFERROR((('Yatırımlar-Mevcut Bölge'!P54*'Yatırımlar-Mevcut Bölge'!Q54)+('Yatırımlar-Genişleme1'!P54*'Yatırımlar-Genişleme1'!Q54)+('Yatırımlar-Genişleme2'!P54*'Yatırımlar-Genişleme2'!Q54))/SUM('Yatırımlar-Mevcut Bölge'!P54,'Yatırımlar-Genişleme1'!P54,'Yatırımlar-Genişleme2'!P54),"")</f>
        <v/>
      </c>
      <c r="R54" s="927" t="str">
        <f>IFERROR((('Yatırımlar-Mevcut Bölge'!P54*'Yatırımlar-Mevcut Bölge'!R54)+('Yatırımlar-Genişleme1'!P54*'Yatırımlar-Genişleme1'!R54)+('Yatırımlar-Genişleme2'!P54*'Yatırımlar-Genişleme2'!R54))/SUM('Yatırımlar-Mevcut Bölge'!P54,'Yatırımlar-Genişleme1'!P54,'Yatırımlar-Genişleme2'!P54),"")</f>
        <v/>
      </c>
      <c r="S54" s="906" t="str">
        <f t="shared" si="23"/>
        <v/>
      </c>
      <c r="T54" s="926">
        <f>'Yatırımlar-Mevcut Bölge'!T54+'Yatırımlar-Genişleme1'!T54+'Yatırımlar-Genişleme2'!T54</f>
        <v>0</v>
      </c>
      <c r="U54" s="927" t="str">
        <f>IFERROR((('Yatırımlar-Mevcut Bölge'!T54*'Yatırımlar-Mevcut Bölge'!U54)+('Yatırımlar-Genişleme1'!T54*'Yatırımlar-Genişleme1'!U54)+('Yatırımlar-Genişleme2'!T54*'Yatırımlar-Genişleme2'!U54))/SUM('Yatırımlar-Mevcut Bölge'!T54,'Yatırımlar-Genişleme1'!T54,'Yatırımlar-Genişleme2'!T54),"")</f>
        <v/>
      </c>
      <c r="V54" s="927" t="str">
        <f>IFERROR((('Yatırımlar-Mevcut Bölge'!T54*'Yatırımlar-Mevcut Bölge'!V54)+('Yatırımlar-Genişleme1'!T54*'Yatırımlar-Genişleme1'!V54)+('Yatırımlar-Genişleme2'!T54*'Yatırımlar-Genişleme2'!V54))/SUM('Yatırımlar-Mevcut Bölge'!T54,'Yatırımlar-Genişleme1'!T54,'Yatırımlar-Genişleme2'!T54),"")</f>
        <v/>
      </c>
      <c r="W54" s="906" t="str">
        <f t="shared" si="24"/>
        <v/>
      </c>
    </row>
    <row r="55" spans="2:23">
      <c r="B55" s="860" t="s">
        <v>490</v>
      </c>
      <c r="C55" s="861" t="s">
        <v>100</v>
      </c>
      <c r="D55" s="926">
        <f>'Yatırımlar-Mevcut Bölge'!D55+'Yatırımlar-Genişleme1'!D55+'Yatırımlar-Genişleme2'!D55</f>
        <v>0</v>
      </c>
      <c r="E55" s="927" t="str">
        <f>IFERROR((('Yatırımlar-Mevcut Bölge'!D55*'Yatırımlar-Mevcut Bölge'!E55)+('Yatırımlar-Genişleme1'!D55*'Yatırımlar-Genişleme1'!E55)+('Yatırımlar-Genişleme2'!D55*'Yatırımlar-Genişleme2'!E55))/SUM('Yatırımlar-Mevcut Bölge'!D55,'Yatırımlar-Genişleme1'!D55,'Yatırımlar-Genişleme2'!D55),"")</f>
        <v/>
      </c>
      <c r="F55" s="927" t="str">
        <f>IFERROR((('Yatırımlar-Mevcut Bölge'!D55*'Yatırımlar-Mevcut Bölge'!F55)+('Yatırımlar-Genişleme1'!D55*'Yatırımlar-Genişleme1'!F55)+('Yatırımlar-Genişleme2'!D55*'Yatırımlar-Genişleme2'!F55))/SUM('Yatırımlar-Mevcut Bölge'!D55,'Yatırımlar-Genişleme1'!D55,'Yatırımlar-Genişleme2'!D55),"")</f>
        <v/>
      </c>
      <c r="G55" s="969" t="str">
        <f t="shared" si="20"/>
        <v/>
      </c>
      <c r="H55" s="926">
        <f>'Yatırımlar-Mevcut Bölge'!H55+'Yatırımlar-Genişleme1'!H55+'Yatırımlar-Genişleme2'!H55</f>
        <v>0</v>
      </c>
      <c r="I55" s="927" t="str">
        <f>IFERROR((('Yatırımlar-Mevcut Bölge'!H55*'Yatırımlar-Mevcut Bölge'!I55)+('Yatırımlar-Genişleme1'!H55*'Yatırımlar-Genişleme1'!I55)+('Yatırımlar-Genişleme2'!H55*'Yatırımlar-Genişleme2'!I55))/SUM('Yatırımlar-Mevcut Bölge'!H55,'Yatırımlar-Genişleme1'!H55,'Yatırımlar-Genişleme2'!H55),"")</f>
        <v/>
      </c>
      <c r="J55" s="927" t="str">
        <f>IFERROR((('Yatırımlar-Mevcut Bölge'!H55*'Yatırımlar-Mevcut Bölge'!J55)+('Yatırımlar-Genişleme1'!H55*'Yatırımlar-Genişleme1'!J55)+('Yatırımlar-Genişleme2'!H55*'Yatırımlar-Genişleme2'!J55))/SUM('Yatırımlar-Mevcut Bölge'!H55,'Yatırımlar-Genişleme1'!H55,'Yatırımlar-Genişleme2'!H55),"")</f>
        <v/>
      </c>
      <c r="K55" s="969" t="str">
        <f t="shared" si="21"/>
        <v/>
      </c>
      <c r="L55" s="926">
        <f>'Yatırımlar-Mevcut Bölge'!L55+'Yatırımlar-Genişleme1'!L55+'Yatırımlar-Genişleme2'!L55</f>
        <v>0</v>
      </c>
      <c r="M55" s="927" t="str">
        <f>IFERROR((('Yatırımlar-Mevcut Bölge'!L55*'Yatırımlar-Mevcut Bölge'!M55)+('Yatırımlar-Genişleme1'!L55*'Yatırımlar-Genişleme1'!M55)+('Yatırımlar-Genişleme2'!L55*'Yatırımlar-Genişleme2'!M55))/SUM('Yatırımlar-Mevcut Bölge'!L55,'Yatırımlar-Genişleme1'!L55,'Yatırımlar-Genişleme2'!L55),"")</f>
        <v/>
      </c>
      <c r="N55" s="927" t="str">
        <f>IFERROR((('Yatırımlar-Mevcut Bölge'!L55*'Yatırımlar-Mevcut Bölge'!N55)+('Yatırımlar-Genişleme1'!L55*'Yatırımlar-Genişleme1'!N55)+('Yatırımlar-Genişleme2'!L55*'Yatırımlar-Genişleme2'!N55))/SUM('Yatırımlar-Mevcut Bölge'!L55,'Yatırımlar-Genişleme1'!L55,'Yatırımlar-Genişleme2'!L55),"")</f>
        <v/>
      </c>
      <c r="O55" s="969" t="str">
        <f t="shared" si="22"/>
        <v/>
      </c>
      <c r="P55" s="926">
        <f>'Yatırımlar-Mevcut Bölge'!P55+'Yatırımlar-Genişleme1'!P55+'Yatırımlar-Genişleme2'!P55</f>
        <v>0</v>
      </c>
      <c r="Q55" s="927" t="str">
        <f>IFERROR((('Yatırımlar-Mevcut Bölge'!P55*'Yatırımlar-Mevcut Bölge'!Q55)+('Yatırımlar-Genişleme1'!P55*'Yatırımlar-Genişleme1'!Q55)+('Yatırımlar-Genişleme2'!P55*'Yatırımlar-Genişleme2'!Q55))/SUM('Yatırımlar-Mevcut Bölge'!P55,'Yatırımlar-Genişleme1'!P55,'Yatırımlar-Genişleme2'!P55),"")</f>
        <v/>
      </c>
      <c r="R55" s="927" t="str">
        <f>IFERROR((('Yatırımlar-Mevcut Bölge'!P55*'Yatırımlar-Mevcut Bölge'!R55)+('Yatırımlar-Genişleme1'!P55*'Yatırımlar-Genişleme1'!R55)+('Yatırımlar-Genişleme2'!P55*'Yatırımlar-Genişleme2'!R55))/SUM('Yatırımlar-Mevcut Bölge'!P55,'Yatırımlar-Genişleme1'!P55,'Yatırımlar-Genişleme2'!P55),"")</f>
        <v/>
      </c>
      <c r="S55" s="906" t="str">
        <f t="shared" si="23"/>
        <v/>
      </c>
      <c r="T55" s="926">
        <f>'Yatırımlar-Mevcut Bölge'!T55+'Yatırımlar-Genişleme1'!T55+'Yatırımlar-Genişleme2'!T55</f>
        <v>0</v>
      </c>
      <c r="U55" s="927" t="str">
        <f>IFERROR((('Yatırımlar-Mevcut Bölge'!T55*'Yatırımlar-Mevcut Bölge'!U55)+('Yatırımlar-Genişleme1'!T55*'Yatırımlar-Genişleme1'!U55)+('Yatırımlar-Genişleme2'!T55*'Yatırımlar-Genişleme2'!U55))/SUM('Yatırımlar-Mevcut Bölge'!T55,'Yatırımlar-Genişleme1'!T55,'Yatırımlar-Genişleme2'!T55),"")</f>
        <v/>
      </c>
      <c r="V55" s="927" t="str">
        <f>IFERROR((('Yatırımlar-Mevcut Bölge'!T55*'Yatırımlar-Mevcut Bölge'!V55)+('Yatırımlar-Genişleme1'!T55*'Yatırımlar-Genişleme1'!V55)+('Yatırımlar-Genişleme2'!T55*'Yatırımlar-Genişleme2'!V55))/SUM('Yatırımlar-Mevcut Bölge'!T55,'Yatırımlar-Genişleme1'!T55,'Yatırımlar-Genişleme2'!T55),"")</f>
        <v/>
      </c>
      <c r="W55" s="906" t="str">
        <f t="shared" si="24"/>
        <v/>
      </c>
    </row>
    <row r="56" spans="2:23">
      <c r="B56" s="860" t="s">
        <v>491</v>
      </c>
      <c r="C56" s="861" t="s">
        <v>100</v>
      </c>
      <c r="D56" s="926">
        <f>'Yatırımlar-Mevcut Bölge'!D56+'Yatırımlar-Genişleme1'!D56+'Yatırımlar-Genişleme2'!D56</f>
        <v>0</v>
      </c>
      <c r="E56" s="927" t="str">
        <f>IFERROR((('Yatırımlar-Mevcut Bölge'!D56*'Yatırımlar-Mevcut Bölge'!E56)+('Yatırımlar-Genişleme1'!D56*'Yatırımlar-Genişleme1'!E56)+('Yatırımlar-Genişleme2'!D56*'Yatırımlar-Genişleme2'!E56))/SUM('Yatırımlar-Mevcut Bölge'!D56,'Yatırımlar-Genişleme1'!D56,'Yatırımlar-Genişleme2'!D56),"")</f>
        <v/>
      </c>
      <c r="F56" s="927" t="str">
        <f>IFERROR((('Yatırımlar-Mevcut Bölge'!D56*'Yatırımlar-Mevcut Bölge'!F56)+('Yatırımlar-Genişleme1'!D56*'Yatırımlar-Genişleme1'!F56)+('Yatırımlar-Genişleme2'!D56*'Yatırımlar-Genişleme2'!F56))/SUM('Yatırımlar-Mevcut Bölge'!D56,'Yatırımlar-Genişleme1'!D56,'Yatırımlar-Genişleme2'!D56),"")</f>
        <v/>
      </c>
      <c r="G56" s="969" t="str">
        <f t="shared" si="20"/>
        <v/>
      </c>
      <c r="H56" s="926">
        <f>'Yatırımlar-Mevcut Bölge'!H56+'Yatırımlar-Genişleme1'!H56+'Yatırımlar-Genişleme2'!H56</f>
        <v>0</v>
      </c>
      <c r="I56" s="927" t="str">
        <f>IFERROR((('Yatırımlar-Mevcut Bölge'!H56*'Yatırımlar-Mevcut Bölge'!I56)+('Yatırımlar-Genişleme1'!H56*'Yatırımlar-Genişleme1'!I56)+('Yatırımlar-Genişleme2'!H56*'Yatırımlar-Genişleme2'!I56))/SUM('Yatırımlar-Mevcut Bölge'!H56,'Yatırımlar-Genişleme1'!H56,'Yatırımlar-Genişleme2'!H56),"")</f>
        <v/>
      </c>
      <c r="J56" s="927" t="str">
        <f>IFERROR((('Yatırımlar-Mevcut Bölge'!H56*'Yatırımlar-Mevcut Bölge'!J56)+('Yatırımlar-Genişleme1'!H56*'Yatırımlar-Genişleme1'!J56)+('Yatırımlar-Genişleme2'!H56*'Yatırımlar-Genişleme2'!J56))/SUM('Yatırımlar-Mevcut Bölge'!H56,'Yatırımlar-Genişleme1'!H56,'Yatırımlar-Genişleme2'!H56),"")</f>
        <v/>
      </c>
      <c r="K56" s="969" t="str">
        <f t="shared" si="21"/>
        <v/>
      </c>
      <c r="L56" s="926">
        <f>'Yatırımlar-Mevcut Bölge'!L56+'Yatırımlar-Genişleme1'!L56+'Yatırımlar-Genişleme2'!L56</f>
        <v>0</v>
      </c>
      <c r="M56" s="927" t="str">
        <f>IFERROR((('Yatırımlar-Mevcut Bölge'!L56*'Yatırımlar-Mevcut Bölge'!M56)+('Yatırımlar-Genişleme1'!L56*'Yatırımlar-Genişleme1'!M56)+('Yatırımlar-Genişleme2'!L56*'Yatırımlar-Genişleme2'!M56))/SUM('Yatırımlar-Mevcut Bölge'!L56,'Yatırımlar-Genişleme1'!L56,'Yatırımlar-Genişleme2'!L56),"")</f>
        <v/>
      </c>
      <c r="N56" s="927" t="str">
        <f>IFERROR((('Yatırımlar-Mevcut Bölge'!L56*'Yatırımlar-Mevcut Bölge'!N56)+('Yatırımlar-Genişleme1'!L56*'Yatırımlar-Genişleme1'!N56)+('Yatırımlar-Genişleme2'!L56*'Yatırımlar-Genişleme2'!N56))/SUM('Yatırımlar-Mevcut Bölge'!L56,'Yatırımlar-Genişleme1'!L56,'Yatırımlar-Genişleme2'!L56),"")</f>
        <v/>
      </c>
      <c r="O56" s="969" t="str">
        <f t="shared" si="22"/>
        <v/>
      </c>
      <c r="P56" s="926">
        <f>'Yatırımlar-Mevcut Bölge'!P56+'Yatırımlar-Genişleme1'!P56+'Yatırımlar-Genişleme2'!P56</f>
        <v>0</v>
      </c>
      <c r="Q56" s="927" t="str">
        <f>IFERROR((('Yatırımlar-Mevcut Bölge'!P56*'Yatırımlar-Mevcut Bölge'!Q56)+('Yatırımlar-Genişleme1'!P56*'Yatırımlar-Genişleme1'!Q56)+('Yatırımlar-Genişleme2'!P56*'Yatırımlar-Genişleme2'!Q56))/SUM('Yatırımlar-Mevcut Bölge'!P56,'Yatırımlar-Genişleme1'!P56,'Yatırımlar-Genişleme2'!P56),"")</f>
        <v/>
      </c>
      <c r="R56" s="927" t="str">
        <f>IFERROR((('Yatırımlar-Mevcut Bölge'!P56*'Yatırımlar-Mevcut Bölge'!R56)+('Yatırımlar-Genişleme1'!P56*'Yatırımlar-Genişleme1'!R56)+('Yatırımlar-Genişleme2'!P56*'Yatırımlar-Genişleme2'!R56))/SUM('Yatırımlar-Mevcut Bölge'!P56,'Yatırımlar-Genişleme1'!P56,'Yatırımlar-Genişleme2'!P56),"")</f>
        <v/>
      </c>
      <c r="S56" s="906" t="str">
        <f t="shared" si="23"/>
        <v/>
      </c>
      <c r="T56" s="926">
        <f>'Yatırımlar-Mevcut Bölge'!T56+'Yatırımlar-Genişleme1'!T56+'Yatırımlar-Genişleme2'!T56</f>
        <v>0</v>
      </c>
      <c r="U56" s="927" t="str">
        <f>IFERROR((('Yatırımlar-Mevcut Bölge'!T56*'Yatırımlar-Mevcut Bölge'!U56)+('Yatırımlar-Genişleme1'!T56*'Yatırımlar-Genişleme1'!U56)+('Yatırımlar-Genişleme2'!T56*'Yatırımlar-Genişleme2'!U56))/SUM('Yatırımlar-Mevcut Bölge'!T56,'Yatırımlar-Genişleme1'!T56,'Yatırımlar-Genişleme2'!T56),"")</f>
        <v/>
      </c>
      <c r="V56" s="927" t="str">
        <f>IFERROR((('Yatırımlar-Mevcut Bölge'!T56*'Yatırımlar-Mevcut Bölge'!V56)+('Yatırımlar-Genişleme1'!T56*'Yatırımlar-Genişleme1'!V56)+('Yatırımlar-Genişleme2'!T56*'Yatırımlar-Genişleme2'!V56))/SUM('Yatırımlar-Mevcut Bölge'!T56,'Yatırımlar-Genişleme1'!T56,'Yatırımlar-Genişleme2'!T56),"")</f>
        <v/>
      </c>
      <c r="W56" s="906" t="str">
        <f t="shared" si="24"/>
        <v/>
      </c>
    </row>
    <row r="57" spans="2:23">
      <c r="B57" s="860" t="s">
        <v>492</v>
      </c>
      <c r="C57" s="861" t="s">
        <v>100</v>
      </c>
      <c r="D57" s="926">
        <f>'Yatırımlar-Mevcut Bölge'!D57+'Yatırımlar-Genişleme1'!D57+'Yatırımlar-Genişleme2'!D57</f>
        <v>0</v>
      </c>
      <c r="E57" s="927" t="str">
        <f>IFERROR((('Yatırımlar-Mevcut Bölge'!D57*'Yatırımlar-Mevcut Bölge'!E57)+('Yatırımlar-Genişleme1'!D57*'Yatırımlar-Genişleme1'!E57)+('Yatırımlar-Genişleme2'!D57*'Yatırımlar-Genişleme2'!E57))/SUM('Yatırımlar-Mevcut Bölge'!D57,'Yatırımlar-Genişleme1'!D57,'Yatırımlar-Genişleme2'!D57),"")</f>
        <v/>
      </c>
      <c r="F57" s="927" t="str">
        <f>IFERROR((('Yatırımlar-Mevcut Bölge'!D57*'Yatırımlar-Mevcut Bölge'!F57)+('Yatırımlar-Genişleme1'!D57*'Yatırımlar-Genişleme1'!F57)+('Yatırımlar-Genişleme2'!D57*'Yatırımlar-Genişleme2'!F57))/SUM('Yatırımlar-Mevcut Bölge'!D57,'Yatırımlar-Genişleme1'!D57,'Yatırımlar-Genişleme2'!D57),"")</f>
        <v/>
      </c>
      <c r="G57" s="969" t="str">
        <f t="shared" si="20"/>
        <v/>
      </c>
      <c r="H57" s="926">
        <f>'Yatırımlar-Mevcut Bölge'!H57+'Yatırımlar-Genişleme1'!H57+'Yatırımlar-Genişleme2'!H57</f>
        <v>0</v>
      </c>
      <c r="I57" s="927" t="str">
        <f>IFERROR((('Yatırımlar-Mevcut Bölge'!H57*'Yatırımlar-Mevcut Bölge'!I57)+('Yatırımlar-Genişleme1'!H57*'Yatırımlar-Genişleme1'!I57)+('Yatırımlar-Genişleme2'!H57*'Yatırımlar-Genişleme2'!I57))/SUM('Yatırımlar-Mevcut Bölge'!H57,'Yatırımlar-Genişleme1'!H57,'Yatırımlar-Genişleme2'!H57),"")</f>
        <v/>
      </c>
      <c r="J57" s="927" t="str">
        <f>IFERROR((('Yatırımlar-Mevcut Bölge'!H57*'Yatırımlar-Mevcut Bölge'!J57)+('Yatırımlar-Genişleme1'!H57*'Yatırımlar-Genişleme1'!J57)+('Yatırımlar-Genişleme2'!H57*'Yatırımlar-Genişleme2'!J57))/SUM('Yatırımlar-Mevcut Bölge'!H57,'Yatırımlar-Genişleme1'!H57,'Yatırımlar-Genişleme2'!H57),"")</f>
        <v/>
      </c>
      <c r="K57" s="969" t="str">
        <f t="shared" si="21"/>
        <v/>
      </c>
      <c r="L57" s="926">
        <f>'Yatırımlar-Mevcut Bölge'!L57+'Yatırımlar-Genişleme1'!L57+'Yatırımlar-Genişleme2'!L57</f>
        <v>0</v>
      </c>
      <c r="M57" s="927" t="str">
        <f>IFERROR((('Yatırımlar-Mevcut Bölge'!L57*'Yatırımlar-Mevcut Bölge'!M57)+('Yatırımlar-Genişleme1'!L57*'Yatırımlar-Genişleme1'!M57)+('Yatırımlar-Genişleme2'!L57*'Yatırımlar-Genişleme2'!M57))/SUM('Yatırımlar-Mevcut Bölge'!L57,'Yatırımlar-Genişleme1'!L57,'Yatırımlar-Genişleme2'!L57),"")</f>
        <v/>
      </c>
      <c r="N57" s="927" t="str">
        <f>IFERROR((('Yatırımlar-Mevcut Bölge'!L57*'Yatırımlar-Mevcut Bölge'!N57)+('Yatırımlar-Genişleme1'!L57*'Yatırımlar-Genişleme1'!N57)+('Yatırımlar-Genişleme2'!L57*'Yatırımlar-Genişleme2'!N57))/SUM('Yatırımlar-Mevcut Bölge'!L57,'Yatırımlar-Genişleme1'!L57,'Yatırımlar-Genişleme2'!L57),"")</f>
        <v/>
      </c>
      <c r="O57" s="969" t="str">
        <f t="shared" si="22"/>
        <v/>
      </c>
      <c r="P57" s="926">
        <f>'Yatırımlar-Mevcut Bölge'!P57+'Yatırımlar-Genişleme1'!P57+'Yatırımlar-Genişleme2'!P57</f>
        <v>0</v>
      </c>
      <c r="Q57" s="927" t="str">
        <f>IFERROR((('Yatırımlar-Mevcut Bölge'!P57*'Yatırımlar-Mevcut Bölge'!Q57)+('Yatırımlar-Genişleme1'!P57*'Yatırımlar-Genişleme1'!Q57)+('Yatırımlar-Genişleme2'!P57*'Yatırımlar-Genişleme2'!Q57))/SUM('Yatırımlar-Mevcut Bölge'!P57,'Yatırımlar-Genişleme1'!P57,'Yatırımlar-Genişleme2'!P57),"")</f>
        <v/>
      </c>
      <c r="R57" s="927" t="str">
        <f>IFERROR((('Yatırımlar-Mevcut Bölge'!P57*'Yatırımlar-Mevcut Bölge'!R57)+('Yatırımlar-Genişleme1'!P57*'Yatırımlar-Genişleme1'!R57)+('Yatırımlar-Genişleme2'!P57*'Yatırımlar-Genişleme2'!R57))/SUM('Yatırımlar-Mevcut Bölge'!P57,'Yatırımlar-Genişleme1'!P57,'Yatırımlar-Genişleme2'!P57),"")</f>
        <v/>
      </c>
      <c r="S57" s="906" t="str">
        <f t="shared" si="23"/>
        <v/>
      </c>
      <c r="T57" s="926">
        <f>'Yatırımlar-Mevcut Bölge'!T57+'Yatırımlar-Genişleme1'!T57+'Yatırımlar-Genişleme2'!T57</f>
        <v>0</v>
      </c>
      <c r="U57" s="927" t="str">
        <f>IFERROR((('Yatırımlar-Mevcut Bölge'!T57*'Yatırımlar-Mevcut Bölge'!U57)+('Yatırımlar-Genişleme1'!T57*'Yatırımlar-Genişleme1'!U57)+('Yatırımlar-Genişleme2'!T57*'Yatırımlar-Genişleme2'!U57))/SUM('Yatırımlar-Mevcut Bölge'!T57,'Yatırımlar-Genişleme1'!T57,'Yatırımlar-Genişleme2'!T57),"")</f>
        <v/>
      </c>
      <c r="V57" s="927" t="str">
        <f>IFERROR((('Yatırımlar-Mevcut Bölge'!T57*'Yatırımlar-Mevcut Bölge'!V57)+('Yatırımlar-Genişleme1'!T57*'Yatırımlar-Genişleme1'!V57)+('Yatırımlar-Genişleme2'!T57*'Yatırımlar-Genişleme2'!V57))/SUM('Yatırımlar-Mevcut Bölge'!T57,'Yatırımlar-Genişleme1'!T57,'Yatırımlar-Genişleme2'!T57),"")</f>
        <v/>
      </c>
      <c r="W57" s="906" t="str">
        <f t="shared" si="24"/>
        <v/>
      </c>
    </row>
    <row r="58" spans="2:23">
      <c r="B58" s="860" t="s">
        <v>493</v>
      </c>
      <c r="C58" s="861" t="s">
        <v>100</v>
      </c>
      <c r="D58" s="926">
        <f>'Yatırımlar-Mevcut Bölge'!D58+'Yatırımlar-Genişleme1'!D58+'Yatırımlar-Genişleme2'!D58</f>
        <v>0</v>
      </c>
      <c r="E58" s="927" t="str">
        <f>IFERROR((('Yatırımlar-Mevcut Bölge'!D58*'Yatırımlar-Mevcut Bölge'!E58)+('Yatırımlar-Genişleme1'!D58*'Yatırımlar-Genişleme1'!E58)+('Yatırımlar-Genişleme2'!D58*'Yatırımlar-Genişleme2'!E58))/SUM('Yatırımlar-Mevcut Bölge'!D58,'Yatırımlar-Genişleme1'!D58,'Yatırımlar-Genişleme2'!D58),"")</f>
        <v/>
      </c>
      <c r="F58" s="927" t="str">
        <f>IFERROR((('Yatırımlar-Mevcut Bölge'!D58*'Yatırımlar-Mevcut Bölge'!F58)+('Yatırımlar-Genişleme1'!D58*'Yatırımlar-Genişleme1'!F58)+('Yatırımlar-Genişleme2'!D58*'Yatırımlar-Genişleme2'!F58))/SUM('Yatırımlar-Mevcut Bölge'!D58,'Yatırımlar-Genişleme1'!D58,'Yatırımlar-Genişleme2'!D58),"")</f>
        <v/>
      </c>
      <c r="G58" s="969" t="str">
        <f t="shared" si="20"/>
        <v/>
      </c>
      <c r="H58" s="926">
        <f>'Yatırımlar-Mevcut Bölge'!H58+'Yatırımlar-Genişleme1'!H58+'Yatırımlar-Genişleme2'!H58</f>
        <v>0</v>
      </c>
      <c r="I58" s="927" t="str">
        <f>IFERROR((('Yatırımlar-Mevcut Bölge'!H58*'Yatırımlar-Mevcut Bölge'!I58)+('Yatırımlar-Genişleme1'!H58*'Yatırımlar-Genişleme1'!I58)+('Yatırımlar-Genişleme2'!H58*'Yatırımlar-Genişleme2'!I58))/SUM('Yatırımlar-Mevcut Bölge'!H58,'Yatırımlar-Genişleme1'!H58,'Yatırımlar-Genişleme2'!H58),"")</f>
        <v/>
      </c>
      <c r="J58" s="927" t="str">
        <f>IFERROR((('Yatırımlar-Mevcut Bölge'!H58*'Yatırımlar-Mevcut Bölge'!J58)+('Yatırımlar-Genişleme1'!H58*'Yatırımlar-Genişleme1'!J58)+('Yatırımlar-Genişleme2'!H58*'Yatırımlar-Genişleme2'!J58))/SUM('Yatırımlar-Mevcut Bölge'!H58,'Yatırımlar-Genişleme1'!H58,'Yatırımlar-Genişleme2'!H58),"")</f>
        <v/>
      </c>
      <c r="K58" s="969" t="str">
        <f t="shared" si="21"/>
        <v/>
      </c>
      <c r="L58" s="926">
        <f>'Yatırımlar-Mevcut Bölge'!L58+'Yatırımlar-Genişleme1'!L58+'Yatırımlar-Genişleme2'!L58</f>
        <v>0</v>
      </c>
      <c r="M58" s="927" t="str">
        <f>IFERROR((('Yatırımlar-Mevcut Bölge'!L58*'Yatırımlar-Mevcut Bölge'!M58)+('Yatırımlar-Genişleme1'!L58*'Yatırımlar-Genişleme1'!M58)+('Yatırımlar-Genişleme2'!L58*'Yatırımlar-Genişleme2'!M58))/SUM('Yatırımlar-Mevcut Bölge'!L58,'Yatırımlar-Genişleme1'!L58,'Yatırımlar-Genişleme2'!L58),"")</f>
        <v/>
      </c>
      <c r="N58" s="927" t="str">
        <f>IFERROR((('Yatırımlar-Mevcut Bölge'!L58*'Yatırımlar-Mevcut Bölge'!N58)+('Yatırımlar-Genişleme1'!L58*'Yatırımlar-Genişleme1'!N58)+('Yatırımlar-Genişleme2'!L58*'Yatırımlar-Genişleme2'!N58))/SUM('Yatırımlar-Mevcut Bölge'!L58,'Yatırımlar-Genişleme1'!L58,'Yatırımlar-Genişleme2'!L58),"")</f>
        <v/>
      </c>
      <c r="O58" s="969" t="str">
        <f t="shared" si="22"/>
        <v/>
      </c>
      <c r="P58" s="926">
        <f>'Yatırımlar-Mevcut Bölge'!P58+'Yatırımlar-Genişleme1'!P58+'Yatırımlar-Genişleme2'!P58</f>
        <v>0</v>
      </c>
      <c r="Q58" s="927" t="str">
        <f>IFERROR((('Yatırımlar-Mevcut Bölge'!P58*'Yatırımlar-Mevcut Bölge'!Q58)+('Yatırımlar-Genişleme1'!P58*'Yatırımlar-Genişleme1'!Q58)+('Yatırımlar-Genişleme2'!P58*'Yatırımlar-Genişleme2'!Q58))/SUM('Yatırımlar-Mevcut Bölge'!P58,'Yatırımlar-Genişleme1'!P58,'Yatırımlar-Genişleme2'!P58),"")</f>
        <v/>
      </c>
      <c r="R58" s="927" t="str">
        <f>IFERROR((('Yatırımlar-Mevcut Bölge'!P58*'Yatırımlar-Mevcut Bölge'!R58)+('Yatırımlar-Genişleme1'!P58*'Yatırımlar-Genişleme1'!R58)+('Yatırımlar-Genişleme2'!P58*'Yatırımlar-Genişleme2'!R58))/SUM('Yatırımlar-Mevcut Bölge'!P58,'Yatırımlar-Genişleme1'!P58,'Yatırımlar-Genişleme2'!P58),"")</f>
        <v/>
      </c>
      <c r="S58" s="906" t="str">
        <f t="shared" si="23"/>
        <v/>
      </c>
      <c r="T58" s="926">
        <f>'Yatırımlar-Mevcut Bölge'!T58+'Yatırımlar-Genişleme1'!T58+'Yatırımlar-Genişleme2'!T58</f>
        <v>0</v>
      </c>
      <c r="U58" s="927" t="str">
        <f>IFERROR((('Yatırımlar-Mevcut Bölge'!T58*'Yatırımlar-Mevcut Bölge'!U58)+('Yatırımlar-Genişleme1'!T58*'Yatırımlar-Genişleme1'!U58)+('Yatırımlar-Genişleme2'!T58*'Yatırımlar-Genişleme2'!U58))/SUM('Yatırımlar-Mevcut Bölge'!T58,'Yatırımlar-Genişleme1'!T58,'Yatırımlar-Genişleme2'!T58),"")</f>
        <v/>
      </c>
      <c r="V58" s="927" t="str">
        <f>IFERROR((('Yatırımlar-Mevcut Bölge'!T58*'Yatırımlar-Mevcut Bölge'!V58)+('Yatırımlar-Genişleme1'!T58*'Yatırımlar-Genişleme1'!V58)+('Yatırımlar-Genişleme2'!T58*'Yatırımlar-Genişleme2'!V58))/SUM('Yatırımlar-Mevcut Bölge'!T58,'Yatırımlar-Genişleme1'!T58,'Yatırımlar-Genişleme2'!T58),"")</f>
        <v/>
      </c>
      <c r="W58" s="906" t="str">
        <f t="shared" si="24"/>
        <v/>
      </c>
    </row>
    <row r="59" spans="2:23">
      <c r="B59" s="860" t="s">
        <v>494</v>
      </c>
      <c r="C59" s="861" t="s">
        <v>100</v>
      </c>
      <c r="D59" s="926">
        <f>'Yatırımlar-Mevcut Bölge'!D59+'Yatırımlar-Genişleme1'!D59+'Yatırımlar-Genişleme2'!D59</f>
        <v>0</v>
      </c>
      <c r="E59" s="927" t="str">
        <f>IFERROR((('Yatırımlar-Mevcut Bölge'!D59*'Yatırımlar-Mevcut Bölge'!E59)+('Yatırımlar-Genişleme1'!D59*'Yatırımlar-Genişleme1'!E59)+('Yatırımlar-Genişleme2'!D59*'Yatırımlar-Genişleme2'!E59))/SUM('Yatırımlar-Mevcut Bölge'!D59,'Yatırımlar-Genişleme1'!D59,'Yatırımlar-Genişleme2'!D59),"")</f>
        <v/>
      </c>
      <c r="F59" s="927" t="str">
        <f>IFERROR((('Yatırımlar-Mevcut Bölge'!D59*'Yatırımlar-Mevcut Bölge'!F59)+('Yatırımlar-Genişleme1'!D59*'Yatırımlar-Genişleme1'!F59)+('Yatırımlar-Genişleme2'!D59*'Yatırımlar-Genişleme2'!F59))/SUM('Yatırımlar-Mevcut Bölge'!D59,'Yatırımlar-Genişleme1'!D59,'Yatırımlar-Genişleme2'!D59),"")</f>
        <v/>
      </c>
      <c r="G59" s="969" t="str">
        <f t="shared" si="20"/>
        <v/>
      </c>
      <c r="H59" s="926">
        <f>'Yatırımlar-Mevcut Bölge'!H59+'Yatırımlar-Genişleme1'!H59+'Yatırımlar-Genişleme2'!H59</f>
        <v>0</v>
      </c>
      <c r="I59" s="927" t="str">
        <f>IFERROR((('Yatırımlar-Mevcut Bölge'!H59*'Yatırımlar-Mevcut Bölge'!I59)+('Yatırımlar-Genişleme1'!H59*'Yatırımlar-Genişleme1'!I59)+('Yatırımlar-Genişleme2'!H59*'Yatırımlar-Genişleme2'!I59))/SUM('Yatırımlar-Mevcut Bölge'!H59,'Yatırımlar-Genişleme1'!H59,'Yatırımlar-Genişleme2'!H59),"")</f>
        <v/>
      </c>
      <c r="J59" s="927" t="str">
        <f>IFERROR((('Yatırımlar-Mevcut Bölge'!H59*'Yatırımlar-Mevcut Bölge'!J59)+('Yatırımlar-Genişleme1'!H59*'Yatırımlar-Genişleme1'!J59)+('Yatırımlar-Genişleme2'!H59*'Yatırımlar-Genişleme2'!J59))/SUM('Yatırımlar-Mevcut Bölge'!H59,'Yatırımlar-Genişleme1'!H59,'Yatırımlar-Genişleme2'!H59),"")</f>
        <v/>
      </c>
      <c r="K59" s="969" t="str">
        <f t="shared" si="21"/>
        <v/>
      </c>
      <c r="L59" s="926">
        <f>'Yatırımlar-Mevcut Bölge'!L59+'Yatırımlar-Genişleme1'!L59+'Yatırımlar-Genişleme2'!L59</f>
        <v>0</v>
      </c>
      <c r="M59" s="927" t="str">
        <f>IFERROR((('Yatırımlar-Mevcut Bölge'!L59*'Yatırımlar-Mevcut Bölge'!M59)+('Yatırımlar-Genişleme1'!L59*'Yatırımlar-Genişleme1'!M59)+('Yatırımlar-Genişleme2'!L59*'Yatırımlar-Genişleme2'!M59))/SUM('Yatırımlar-Mevcut Bölge'!L59,'Yatırımlar-Genişleme1'!L59,'Yatırımlar-Genişleme2'!L59),"")</f>
        <v/>
      </c>
      <c r="N59" s="927" t="str">
        <f>IFERROR((('Yatırımlar-Mevcut Bölge'!L59*'Yatırımlar-Mevcut Bölge'!N59)+('Yatırımlar-Genişleme1'!L59*'Yatırımlar-Genişleme1'!N59)+('Yatırımlar-Genişleme2'!L59*'Yatırımlar-Genişleme2'!N59))/SUM('Yatırımlar-Mevcut Bölge'!L59,'Yatırımlar-Genişleme1'!L59,'Yatırımlar-Genişleme2'!L59),"")</f>
        <v/>
      </c>
      <c r="O59" s="969" t="str">
        <f t="shared" si="22"/>
        <v/>
      </c>
      <c r="P59" s="926">
        <f>'Yatırımlar-Mevcut Bölge'!P59+'Yatırımlar-Genişleme1'!P59+'Yatırımlar-Genişleme2'!P59</f>
        <v>0</v>
      </c>
      <c r="Q59" s="927" t="str">
        <f>IFERROR((('Yatırımlar-Mevcut Bölge'!P59*'Yatırımlar-Mevcut Bölge'!Q59)+('Yatırımlar-Genişleme1'!P59*'Yatırımlar-Genişleme1'!Q59)+('Yatırımlar-Genişleme2'!P59*'Yatırımlar-Genişleme2'!Q59))/SUM('Yatırımlar-Mevcut Bölge'!P59,'Yatırımlar-Genişleme1'!P59,'Yatırımlar-Genişleme2'!P59),"")</f>
        <v/>
      </c>
      <c r="R59" s="927" t="str">
        <f>IFERROR((('Yatırımlar-Mevcut Bölge'!P59*'Yatırımlar-Mevcut Bölge'!R59)+('Yatırımlar-Genişleme1'!P59*'Yatırımlar-Genişleme1'!R59)+('Yatırımlar-Genişleme2'!P59*'Yatırımlar-Genişleme2'!R59))/SUM('Yatırımlar-Mevcut Bölge'!P59,'Yatırımlar-Genişleme1'!P59,'Yatırımlar-Genişleme2'!P59),"")</f>
        <v/>
      </c>
      <c r="S59" s="906" t="str">
        <f t="shared" si="23"/>
        <v/>
      </c>
      <c r="T59" s="926">
        <f>'Yatırımlar-Mevcut Bölge'!T59+'Yatırımlar-Genişleme1'!T59+'Yatırımlar-Genişleme2'!T59</f>
        <v>0</v>
      </c>
      <c r="U59" s="927" t="str">
        <f>IFERROR((('Yatırımlar-Mevcut Bölge'!T59*'Yatırımlar-Mevcut Bölge'!U59)+('Yatırımlar-Genişleme1'!T59*'Yatırımlar-Genişleme1'!U59)+('Yatırımlar-Genişleme2'!T59*'Yatırımlar-Genişleme2'!U59))/SUM('Yatırımlar-Mevcut Bölge'!T59,'Yatırımlar-Genişleme1'!T59,'Yatırımlar-Genişleme2'!T59),"")</f>
        <v/>
      </c>
      <c r="V59" s="927" t="str">
        <f>IFERROR((('Yatırımlar-Mevcut Bölge'!T59*'Yatırımlar-Mevcut Bölge'!V59)+('Yatırımlar-Genişleme1'!T59*'Yatırımlar-Genişleme1'!V59)+('Yatırımlar-Genişleme2'!T59*'Yatırımlar-Genişleme2'!V59))/SUM('Yatırımlar-Mevcut Bölge'!T59,'Yatırımlar-Genişleme1'!T59,'Yatırımlar-Genişleme2'!T59),"")</f>
        <v/>
      </c>
      <c r="W59" s="906" t="str">
        <f t="shared" si="24"/>
        <v/>
      </c>
    </row>
    <row r="60" spans="2:23">
      <c r="B60" s="860" t="s">
        <v>495</v>
      </c>
      <c r="C60" s="861" t="s">
        <v>100</v>
      </c>
      <c r="D60" s="926">
        <f>'Yatırımlar-Mevcut Bölge'!D60+'Yatırımlar-Genişleme1'!D60+'Yatırımlar-Genişleme2'!D60</f>
        <v>0</v>
      </c>
      <c r="E60" s="927" t="str">
        <f>IFERROR((('Yatırımlar-Mevcut Bölge'!D60*'Yatırımlar-Mevcut Bölge'!E60)+('Yatırımlar-Genişleme1'!D60*'Yatırımlar-Genişleme1'!E60)+('Yatırımlar-Genişleme2'!D60*'Yatırımlar-Genişleme2'!E60))/SUM('Yatırımlar-Mevcut Bölge'!D60,'Yatırımlar-Genişleme1'!D60,'Yatırımlar-Genişleme2'!D60),"")</f>
        <v/>
      </c>
      <c r="F60" s="927" t="str">
        <f>IFERROR((('Yatırımlar-Mevcut Bölge'!D60*'Yatırımlar-Mevcut Bölge'!F60)+('Yatırımlar-Genişleme1'!D60*'Yatırımlar-Genişleme1'!F60)+('Yatırımlar-Genişleme2'!D60*'Yatırımlar-Genişleme2'!F60))/SUM('Yatırımlar-Mevcut Bölge'!D60,'Yatırımlar-Genişleme1'!D60,'Yatırımlar-Genişleme2'!D60),"")</f>
        <v/>
      </c>
      <c r="G60" s="969" t="str">
        <f t="shared" si="20"/>
        <v/>
      </c>
      <c r="H60" s="926">
        <f>'Yatırımlar-Mevcut Bölge'!H60+'Yatırımlar-Genişleme1'!H60+'Yatırımlar-Genişleme2'!H60</f>
        <v>0</v>
      </c>
      <c r="I60" s="927" t="str">
        <f>IFERROR((('Yatırımlar-Mevcut Bölge'!H60*'Yatırımlar-Mevcut Bölge'!I60)+('Yatırımlar-Genişleme1'!H60*'Yatırımlar-Genişleme1'!I60)+('Yatırımlar-Genişleme2'!H60*'Yatırımlar-Genişleme2'!I60))/SUM('Yatırımlar-Mevcut Bölge'!H60,'Yatırımlar-Genişleme1'!H60,'Yatırımlar-Genişleme2'!H60),"")</f>
        <v/>
      </c>
      <c r="J60" s="927" t="str">
        <f>IFERROR((('Yatırımlar-Mevcut Bölge'!H60*'Yatırımlar-Mevcut Bölge'!J60)+('Yatırımlar-Genişleme1'!H60*'Yatırımlar-Genişleme1'!J60)+('Yatırımlar-Genişleme2'!H60*'Yatırımlar-Genişleme2'!J60))/SUM('Yatırımlar-Mevcut Bölge'!H60,'Yatırımlar-Genişleme1'!H60,'Yatırımlar-Genişleme2'!H60),"")</f>
        <v/>
      </c>
      <c r="K60" s="969" t="str">
        <f t="shared" si="21"/>
        <v/>
      </c>
      <c r="L60" s="926">
        <f>'Yatırımlar-Mevcut Bölge'!L60+'Yatırımlar-Genişleme1'!L60+'Yatırımlar-Genişleme2'!L60</f>
        <v>0</v>
      </c>
      <c r="M60" s="927" t="str">
        <f>IFERROR((('Yatırımlar-Mevcut Bölge'!L60*'Yatırımlar-Mevcut Bölge'!M60)+('Yatırımlar-Genişleme1'!L60*'Yatırımlar-Genişleme1'!M60)+('Yatırımlar-Genişleme2'!L60*'Yatırımlar-Genişleme2'!M60))/SUM('Yatırımlar-Mevcut Bölge'!L60,'Yatırımlar-Genişleme1'!L60,'Yatırımlar-Genişleme2'!L60),"")</f>
        <v/>
      </c>
      <c r="N60" s="927" t="str">
        <f>IFERROR((('Yatırımlar-Mevcut Bölge'!L60*'Yatırımlar-Mevcut Bölge'!N60)+('Yatırımlar-Genişleme1'!L60*'Yatırımlar-Genişleme1'!N60)+('Yatırımlar-Genişleme2'!L60*'Yatırımlar-Genişleme2'!N60))/SUM('Yatırımlar-Mevcut Bölge'!L60,'Yatırımlar-Genişleme1'!L60,'Yatırımlar-Genişleme2'!L60),"")</f>
        <v/>
      </c>
      <c r="O60" s="969" t="str">
        <f t="shared" si="22"/>
        <v/>
      </c>
      <c r="P60" s="926">
        <f>'Yatırımlar-Mevcut Bölge'!P60+'Yatırımlar-Genişleme1'!P60+'Yatırımlar-Genişleme2'!P60</f>
        <v>0</v>
      </c>
      <c r="Q60" s="927" t="str">
        <f>IFERROR((('Yatırımlar-Mevcut Bölge'!P60*'Yatırımlar-Mevcut Bölge'!Q60)+('Yatırımlar-Genişleme1'!P60*'Yatırımlar-Genişleme1'!Q60)+('Yatırımlar-Genişleme2'!P60*'Yatırımlar-Genişleme2'!Q60))/SUM('Yatırımlar-Mevcut Bölge'!P60,'Yatırımlar-Genişleme1'!P60,'Yatırımlar-Genişleme2'!P60),"")</f>
        <v/>
      </c>
      <c r="R60" s="927" t="str">
        <f>IFERROR((('Yatırımlar-Mevcut Bölge'!P60*'Yatırımlar-Mevcut Bölge'!R60)+('Yatırımlar-Genişleme1'!P60*'Yatırımlar-Genişleme1'!R60)+('Yatırımlar-Genişleme2'!P60*'Yatırımlar-Genişleme2'!R60))/SUM('Yatırımlar-Mevcut Bölge'!P60,'Yatırımlar-Genişleme1'!P60,'Yatırımlar-Genişleme2'!P60),"")</f>
        <v/>
      </c>
      <c r="S60" s="906" t="str">
        <f t="shared" si="23"/>
        <v/>
      </c>
      <c r="T60" s="926">
        <f>'Yatırımlar-Mevcut Bölge'!T60+'Yatırımlar-Genişleme1'!T60+'Yatırımlar-Genişleme2'!T60</f>
        <v>0</v>
      </c>
      <c r="U60" s="927" t="str">
        <f>IFERROR((('Yatırımlar-Mevcut Bölge'!T60*'Yatırımlar-Mevcut Bölge'!U60)+('Yatırımlar-Genişleme1'!T60*'Yatırımlar-Genişleme1'!U60)+('Yatırımlar-Genişleme2'!T60*'Yatırımlar-Genişleme2'!U60))/SUM('Yatırımlar-Mevcut Bölge'!T60,'Yatırımlar-Genişleme1'!T60,'Yatırımlar-Genişleme2'!T60),"")</f>
        <v/>
      </c>
      <c r="V60" s="927" t="str">
        <f>IFERROR((('Yatırımlar-Mevcut Bölge'!T60*'Yatırımlar-Mevcut Bölge'!V60)+('Yatırımlar-Genişleme1'!T60*'Yatırımlar-Genişleme1'!V60)+('Yatırımlar-Genişleme2'!T60*'Yatırımlar-Genişleme2'!V60))/SUM('Yatırımlar-Mevcut Bölge'!T60,'Yatırımlar-Genişleme1'!T60,'Yatırımlar-Genişleme2'!T60),"")</f>
        <v/>
      </c>
      <c r="W60" s="906" t="str">
        <f t="shared" si="24"/>
        <v/>
      </c>
    </row>
    <row r="61" spans="2:23">
      <c r="B61" s="860" t="s">
        <v>496</v>
      </c>
      <c r="C61" s="861" t="s">
        <v>100</v>
      </c>
      <c r="D61" s="926">
        <f>'Yatırımlar-Mevcut Bölge'!D61+'Yatırımlar-Genişleme1'!D61+'Yatırımlar-Genişleme2'!D61</f>
        <v>0</v>
      </c>
      <c r="E61" s="927" t="str">
        <f>IFERROR((('Yatırımlar-Mevcut Bölge'!D61*'Yatırımlar-Mevcut Bölge'!E61)+('Yatırımlar-Genişleme1'!D61*'Yatırımlar-Genişleme1'!E61)+('Yatırımlar-Genişleme2'!D61*'Yatırımlar-Genişleme2'!E61))/SUM('Yatırımlar-Mevcut Bölge'!D61,'Yatırımlar-Genişleme1'!D61,'Yatırımlar-Genişleme2'!D61),"")</f>
        <v/>
      </c>
      <c r="F61" s="927" t="str">
        <f>IFERROR((('Yatırımlar-Mevcut Bölge'!D61*'Yatırımlar-Mevcut Bölge'!F61)+('Yatırımlar-Genişleme1'!D61*'Yatırımlar-Genişleme1'!F61)+('Yatırımlar-Genişleme2'!D61*'Yatırımlar-Genişleme2'!F61))/SUM('Yatırımlar-Mevcut Bölge'!D61,'Yatırımlar-Genişleme1'!D61,'Yatırımlar-Genişleme2'!D61),"")</f>
        <v/>
      </c>
      <c r="G61" s="969" t="str">
        <f t="shared" si="20"/>
        <v/>
      </c>
      <c r="H61" s="926">
        <f>'Yatırımlar-Mevcut Bölge'!H61+'Yatırımlar-Genişleme1'!H61+'Yatırımlar-Genişleme2'!H61</f>
        <v>0</v>
      </c>
      <c r="I61" s="927" t="str">
        <f>IFERROR((('Yatırımlar-Mevcut Bölge'!H61*'Yatırımlar-Mevcut Bölge'!I61)+('Yatırımlar-Genişleme1'!H61*'Yatırımlar-Genişleme1'!I61)+('Yatırımlar-Genişleme2'!H61*'Yatırımlar-Genişleme2'!I61))/SUM('Yatırımlar-Mevcut Bölge'!H61,'Yatırımlar-Genişleme1'!H61,'Yatırımlar-Genişleme2'!H61),"")</f>
        <v/>
      </c>
      <c r="J61" s="927" t="str">
        <f>IFERROR((('Yatırımlar-Mevcut Bölge'!H61*'Yatırımlar-Mevcut Bölge'!J61)+('Yatırımlar-Genişleme1'!H61*'Yatırımlar-Genişleme1'!J61)+('Yatırımlar-Genişleme2'!H61*'Yatırımlar-Genişleme2'!J61))/SUM('Yatırımlar-Mevcut Bölge'!H61,'Yatırımlar-Genişleme1'!H61,'Yatırımlar-Genişleme2'!H61),"")</f>
        <v/>
      </c>
      <c r="K61" s="969" t="str">
        <f t="shared" si="21"/>
        <v/>
      </c>
      <c r="L61" s="926">
        <f>'Yatırımlar-Mevcut Bölge'!L61+'Yatırımlar-Genişleme1'!L61+'Yatırımlar-Genişleme2'!L61</f>
        <v>0</v>
      </c>
      <c r="M61" s="927" t="str">
        <f>IFERROR((('Yatırımlar-Mevcut Bölge'!L61*'Yatırımlar-Mevcut Bölge'!M61)+('Yatırımlar-Genişleme1'!L61*'Yatırımlar-Genişleme1'!M61)+('Yatırımlar-Genişleme2'!L61*'Yatırımlar-Genişleme2'!M61))/SUM('Yatırımlar-Mevcut Bölge'!L61,'Yatırımlar-Genişleme1'!L61,'Yatırımlar-Genişleme2'!L61),"")</f>
        <v/>
      </c>
      <c r="N61" s="927" t="str">
        <f>IFERROR((('Yatırımlar-Mevcut Bölge'!L61*'Yatırımlar-Mevcut Bölge'!N61)+('Yatırımlar-Genişleme1'!L61*'Yatırımlar-Genişleme1'!N61)+('Yatırımlar-Genişleme2'!L61*'Yatırımlar-Genişleme2'!N61))/SUM('Yatırımlar-Mevcut Bölge'!L61,'Yatırımlar-Genişleme1'!L61,'Yatırımlar-Genişleme2'!L61),"")</f>
        <v/>
      </c>
      <c r="O61" s="969" t="str">
        <f t="shared" si="22"/>
        <v/>
      </c>
      <c r="P61" s="926">
        <f>'Yatırımlar-Mevcut Bölge'!P61+'Yatırımlar-Genişleme1'!P61+'Yatırımlar-Genişleme2'!P61</f>
        <v>0</v>
      </c>
      <c r="Q61" s="927" t="str">
        <f>IFERROR((('Yatırımlar-Mevcut Bölge'!P61*'Yatırımlar-Mevcut Bölge'!Q61)+('Yatırımlar-Genişleme1'!P61*'Yatırımlar-Genişleme1'!Q61)+('Yatırımlar-Genişleme2'!P61*'Yatırımlar-Genişleme2'!Q61))/SUM('Yatırımlar-Mevcut Bölge'!P61,'Yatırımlar-Genişleme1'!P61,'Yatırımlar-Genişleme2'!P61),"")</f>
        <v/>
      </c>
      <c r="R61" s="927" t="str">
        <f>IFERROR((('Yatırımlar-Mevcut Bölge'!P61*'Yatırımlar-Mevcut Bölge'!R61)+('Yatırımlar-Genişleme1'!P61*'Yatırımlar-Genişleme1'!R61)+('Yatırımlar-Genişleme2'!P61*'Yatırımlar-Genişleme2'!R61))/SUM('Yatırımlar-Mevcut Bölge'!P61,'Yatırımlar-Genişleme1'!P61,'Yatırımlar-Genişleme2'!P61),"")</f>
        <v/>
      </c>
      <c r="S61" s="906" t="str">
        <f t="shared" si="23"/>
        <v/>
      </c>
      <c r="T61" s="926">
        <f>'Yatırımlar-Mevcut Bölge'!T61+'Yatırımlar-Genişleme1'!T61+'Yatırımlar-Genişleme2'!T61</f>
        <v>0</v>
      </c>
      <c r="U61" s="927" t="str">
        <f>IFERROR((('Yatırımlar-Mevcut Bölge'!T61*'Yatırımlar-Mevcut Bölge'!U61)+('Yatırımlar-Genişleme1'!T61*'Yatırımlar-Genişleme1'!U61)+('Yatırımlar-Genişleme2'!T61*'Yatırımlar-Genişleme2'!U61))/SUM('Yatırımlar-Mevcut Bölge'!T61,'Yatırımlar-Genişleme1'!T61,'Yatırımlar-Genişleme2'!T61),"")</f>
        <v/>
      </c>
      <c r="V61" s="927" t="str">
        <f>IFERROR((('Yatırımlar-Mevcut Bölge'!T61*'Yatırımlar-Mevcut Bölge'!V61)+('Yatırımlar-Genişleme1'!T61*'Yatırımlar-Genişleme1'!V61)+('Yatırımlar-Genişleme2'!T61*'Yatırımlar-Genişleme2'!V61))/SUM('Yatırımlar-Mevcut Bölge'!T61,'Yatırımlar-Genişleme1'!T61,'Yatırımlar-Genişleme2'!T61),"")</f>
        <v/>
      </c>
      <c r="W61" s="906" t="str">
        <f t="shared" si="24"/>
        <v/>
      </c>
    </row>
    <row r="62" spans="2:23">
      <c r="B62" s="860" t="s">
        <v>497</v>
      </c>
      <c r="C62" s="861" t="s">
        <v>100</v>
      </c>
      <c r="D62" s="926">
        <f>'Yatırımlar-Mevcut Bölge'!D62+'Yatırımlar-Genişleme1'!D62+'Yatırımlar-Genişleme2'!D62</f>
        <v>0</v>
      </c>
      <c r="E62" s="927" t="str">
        <f>IFERROR((('Yatırımlar-Mevcut Bölge'!D62*'Yatırımlar-Mevcut Bölge'!E62)+('Yatırımlar-Genişleme1'!D62*'Yatırımlar-Genişleme1'!E62)+('Yatırımlar-Genişleme2'!D62*'Yatırımlar-Genişleme2'!E62))/SUM('Yatırımlar-Mevcut Bölge'!D62,'Yatırımlar-Genişleme1'!D62,'Yatırımlar-Genişleme2'!D62),"")</f>
        <v/>
      </c>
      <c r="F62" s="927" t="str">
        <f>IFERROR((('Yatırımlar-Mevcut Bölge'!D62*'Yatırımlar-Mevcut Bölge'!F62)+('Yatırımlar-Genişleme1'!D62*'Yatırımlar-Genişleme1'!F62)+('Yatırımlar-Genişleme2'!D62*'Yatırımlar-Genişleme2'!F62))/SUM('Yatırımlar-Mevcut Bölge'!D62,'Yatırımlar-Genişleme1'!D62,'Yatırımlar-Genişleme2'!D62),"")</f>
        <v/>
      </c>
      <c r="G62" s="969" t="str">
        <f t="shared" si="20"/>
        <v/>
      </c>
      <c r="H62" s="926">
        <f>'Yatırımlar-Mevcut Bölge'!H62+'Yatırımlar-Genişleme1'!H62+'Yatırımlar-Genişleme2'!H62</f>
        <v>0</v>
      </c>
      <c r="I62" s="927" t="str">
        <f>IFERROR((('Yatırımlar-Mevcut Bölge'!H62*'Yatırımlar-Mevcut Bölge'!I62)+('Yatırımlar-Genişleme1'!H62*'Yatırımlar-Genişleme1'!I62)+('Yatırımlar-Genişleme2'!H62*'Yatırımlar-Genişleme2'!I62))/SUM('Yatırımlar-Mevcut Bölge'!H62,'Yatırımlar-Genişleme1'!H62,'Yatırımlar-Genişleme2'!H62),"")</f>
        <v/>
      </c>
      <c r="J62" s="927" t="str">
        <f>IFERROR((('Yatırımlar-Mevcut Bölge'!H62*'Yatırımlar-Mevcut Bölge'!J62)+('Yatırımlar-Genişleme1'!H62*'Yatırımlar-Genişleme1'!J62)+('Yatırımlar-Genişleme2'!H62*'Yatırımlar-Genişleme2'!J62))/SUM('Yatırımlar-Mevcut Bölge'!H62,'Yatırımlar-Genişleme1'!H62,'Yatırımlar-Genişleme2'!H62),"")</f>
        <v/>
      </c>
      <c r="K62" s="969" t="str">
        <f t="shared" si="21"/>
        <v/>
      </c>
      <c r="L62" s="926">
        <f>'Yatırımlar-Mevcut Bölge'!L62+'Yatırımlar-Genişleme1'!L62+'Yatırımlar-Genişleme2'!L62</f>
        <v>0</v>
      </c>
      <c r="M62" s="927" t="str">
        <f>IFERROR((('Yatırımlar-Mevcut Bölge'!L62*'Yatırımlar-Mevcut Bölge'!M62)+('Yatırımlar-Genişleme1'!L62*'Yatırımlar-Genişleme1'!M62)+('Yatırımlar-Genişleme2'!L62*'Yatırımlar-Genişleme2'!M62))/SUM('Yatırımlar-Mevcut Bölge'!L62,'Yatırımlar-Genişleme1'!L62,'Yatırımlar-Genişleme2'!L62),"")</f>
        <v/>
      </c>
      <c r="N62" s="927" t="str">
        <f>IFERROR((('Yatırımlar-Mevcut Bölge'!L62*'Yatırımlar-Mevcut Bölge'!N62)+('Yatırımlar-Genişleme1'!L62*'Yatırımlar-Genişleme1'!N62)+('Yatırımlar-Genişleme2'!L62*'Yatırımlar-Genişleme2'!N62))/SUM('Yatırımlar-Mevcut Bölge'!L62,'Yatırımlar-Genişleme1'!L62,'Yatırımlar-Genişleme2'!L62),"")</f>
        <v/>
      </c>
      <c r="O62" s="969" t="str">
        <f t="shared" si="22"/>
        <v/>
      </c>
      <c r="P62" s="926">
        <f>'Yatırımlar-Mevcut Bölge'!P62+'Yatırımlar-Genişleme1'!P62+'Yatırımlar-Genişleme2'!P62</f>
        <v>0</v>
      </c>
      <c r="Q62" s="927" t="str">
        <f>IFERROR((('Yatırımlar-Mevcut Bölge'!P62*'Yatırımlar-Mevcut Bölge'!Q62)+('Yatırımlar-Genişleme1'!P62*'Yatırımlar-Genişleme1'!Q62)+('Yatırımlar-Genişleme2'!P62*'Yatırımlar-Genişleme2'!Q62))/SUM('Yatırımlar-Mevcut Bölge'!P62,'Yatırımlar-Genişleme1'!P62,'Yatırımlar-Genişleme2'!P62),"")</f>
        <v/>
      </c>
      <c r="R62" s="927" t="str">
        <f>IFERROR((('Yatırımlar-Mevcut Bölge'!P62*'Yatırımlar-Mevcut Bölge'!R62)+('Yatırımlar-Genişleme1'!P62*'Yatırımlar-Genişleme1'!R62)+('Yatırımlar-Genişleme2'!P62*'Yatırımlar-Genişleme2'!R62))/SUM('Yatırımlar-Mevcut Bölge'!P62,'Yatırımlar-Genişleme1'!P62,'Yatırımlar-Genişleme2'!P62),"")</f>
        <v/>
      </c>
      <c r="S62" s="906" t="str">
        <f t="shared" si="23"/>
        <v/>
      </c>
      <c r="T62" s="926">
        <f>'Yatırımlar-Mevcut Bölge'!T62+'Yatırımlar-Genişleme1'!T62+'Yatırımlar-Genişleme2'!T62</f>
        <v>0</v>
      </c>
      <c r="U62" s="927" t="str">
        <f>IFERROR((('Yatırımlar-Mevcut Bölge'!T62*'Yatırımlar-Mevcut Bölge'!U62)+('Yatırımlar-Genişleme1'!T62*'Yatırımlar-Genişleme1'!U62)+('Yatırımlar-Genişleme2'!T62*'Yatırımlar-Genişleme2'!U62))/SUM('Yatırımlar-Mevcut Bölge'!T62,'Yatırımlar-Genişleme1'!T62,'Yatırımlar-Genişleme2'!T62),"")</f>
        <v/>
      </c>
      <c r="V62" s="927" t="str">
        <f>IFERROR((('Yatırımlar-Mevcut Bölge'!T62*'Yatırımlar-Mevcut Bölge'!V62)+('Yatırımlar-Genişleme1'!T62*'Yatırımlar-Genişleme1'!V62)+('Yatırımlar-Genişleme2'!T62*'Yatırımlar-Genişleme2'!V62))/SUM('Yatırımlar-Mevcut Bölge'!T62,'Yatırımlar-Genişleme1'!T62,'Yatırımlar-Genişleme2'!T62),"")</f>
        <v/>
      </c>
      <c r="W62" s="906" t="str">
        <f t="shared" si="24"/>
        <v/>
      </c>
    </row>
    <row r="63" spans="2:23">
      <c r="B63" s="860" t="s">
        <v>498</v>
      </c>
      <c r="C63" s="861" t="s">
        <v>100</v>
      </c>
      <c r="D63" s="926">
        <f>'Yatırımlar-Mevcut Bölge'!D63+'Yatırımlar-Genişleme1'!D63+'Yatırımlar-Genişleme2'!D63</f>
        <v>0</v>
      </c>
      <c r="E63" s="927" t="str">
        <f>IFERROR((('Yatırımlar-Mevcut Bölge'!D63*'Yatırımlar-Mevcut Bölge'!E63)+('Yatırımlar-Genişleme1'!D63*'Yatırımlar-Genişleme1'!E63)+('Yatırımlar-Genişleme2'!D63*'Yatırımlar-Genişleme2'!E63))/SUM('Yatırımlar-Mevcut Bölge'!D63,'Yatırımlar-Genişleme1'!D63,'Yatırımlar-Genişleme2'!D63),"")</f>
        <v/>
      </c>
      <c r="F63" s="927" t="str">
        <f>IFERROR((('Yatırımlar-Mevcut Bölge'!D63*'Yatırımlar-Mevcut Bölge'!F63)+('Yatırımlar-Genişleme1'!D63*'Yatırımlar-Genişleme1'!F63)+('Yatırımlar-Genişleme2'!D63*'Yatırımlar-Genişleme2'!F63))/SUM('Yatırımlar-Mevcut Bölge'!D63,'Yatırımlar-Genişleme1'!D63,'Yatırımlar-Genişleme2'!D63),"")</f>
        <v/>
      </c>
      <c r="G63" s="969" t="str">
        <f t="shared" si="20"/>
        <v/>
      </c>
      <c r="H63" s="926">
        <f>'Yatırımlar-Mevcut Bölge'!H63+'Yatırımlar-Genişleme1'!H63+'Yatırımlar-Genişleme2'!H63</f>
        <v>0</v>
      </c>
      <c r="I63" s="927" t="str">
        <f>IFERROR((('Yatırımlar-Mevcut Bölge'!H63*'Yatırımlar-Mevcut Bölge'!I63)+('Yatırımlar-Genişleme1'!H63*'Yatırımlar-Genişleme1'!I63)+('Yatırımlar-Genişleme2'!H63*'Yatırımlar-Genişleme2'!I63))/SUM('Yatırımlar-Mevcut Bölge'!H63,'Yatırımlar-Genişleme1'!H63,'Yatırımlar-Genişleme2'!H63),"")</f>
        <v/>
      </c>
      <c r="J63" s="927" t="str">
        <f>IFERROR((('Yatırımlar-Mevcut Bölge'!H63*'Yatırımlar-Mevcut Bölge'!J63)+('Yatırımlar-Genişleme1'!H63*'Yatırımlar-Genişleme1'!J63)+('Yatırımlar-Genişleme2'!H63*'Yatırımlar-Genişleme2'!J63))/SUM('Yatırımlar-Mevcut Bölge'!H63,'Yatırımlar-Genişleme1'!H63,'Yatırımlar-Genişleme2'!H63),"")</f>
        <v/>
      </c>
      <c r="K63" s="969" t="str">
        <f t="shared" si="21"/>
        <v/>
      </c>
      <c r="L63" s="926">
        <f>'Yatırımlar-Mevcut Bölge'!L63+'Yatırımlar-Genişleme1'!L63+'Yatırımlar-Genişleme2'!L63</f>
        <v>0</v>
      </c>
      <c r="M63" s="927" t="str">
        <f>IFERROR((('Yatırımlar-Mevcut Bölge'!L63*'Yatırımlar-Mevcut Bölge'!M63)+('Yatırımlar-Genişleme1'!L63*'Yatırımlar-Genişleme1'!M63)+('Yatırımlar-Genişleme2'!L63*'Yatırımlar-Genişleme2'!M63))/SUM('Yatırımlar-Mevcut Bölge'!L63,'Yatırımlar-Genişleme1'!L63,'Yatırımlar-Genişleme2'!L63),"")</f>
        <v/>
      </c>
      <c r="N63" s="927" t="str">
        <f>IFERROR((('Yatırımlar-Mevcut Bölge'!L63*'Yatırımlar-Mevcut Bölge'!N63)+('Yatırımlar-Genişleme1'!L63*'Yatırımlar-Genişleme1'!N63)+('Yatırımlar-Genişleme2'!L63*'Yatırımlar-Genişleme2'!N63))/SUM('Yatırımlar-Mevcut Bölge'!L63,'Yatırımlar-Genişleme1'!L63,'Yatırımlar-Genişleme2'!L63),"")</f>
        <v/>
      </c>
      <c r="O63" s="969" t="str">
        <f t="shared" si="22"/>
        <v/>
      </c>
      <c r="P63" s="926">
        <f>'Yatırımlar-Mevcut Bölge'!P63+'Yatırımlar-Genişleme1'!P63+'Yatırımlar-Genişleme2'!P63</f>
        <v>0</v>
      </c>
      <c r="Q63" s="927" t="str">
        <f>IFERROR((('Yatırımlar-Mevcut Bölge'!P63*'Yatırımlar-Mevcut Bölge'!Q63)+('Yatırımlar-Genişleme1'!P63*'Yatırımlar-Genişleme1'!Q63)+('Yatırımlar-Genişleme2'!P63*'Yatırımlar-Genişleme2'!Q63))/SUM('Yatırımlar-Mevcut Bölge'!P63,'Yatırımlar-Genişleme1'!P63,'Yatırımlar-Genişleme2'!P63),"")</f>
        <v/>
      </c>
      <c r="R63" s="927" t="str">
        <f>IFERROR((('Yatırımlar-Mevcut Bölge'!P63*'Yatırımlar-Mevcut Bölge'!R63)+('Yatırımlar-Genişleme1'!P63*'Yatırımlar-Genişleme1'!R63)+('Yatırımlar-Genişleme2'!P63*'Yatırımlar-Genişleme2'!R63))/SUM('Yatırımlar-Mevcut Bölge'!P63,'Yatırımlar-Genişleme1'!P63,'Yatırımlar-Genişleme2'!P63),"")</f>
        <v/>
      </c>
      <c r="S63" s="906" t="str">
        <f t="shared" si="23"/>
        <v/>
      </c>
      <c r="T63" s="926">
        <f>'Yatırımlar-Mevcut Bölge'!T63+'Yatırımlar-Genişleme1'!T63+'Yatırımlar-Genişleme2'!T63</f>
        <v>0</v>
      </c>
      <c r="U63" s="927" t="str">
        <f>IFERROR((('Yatırımlar-Mevcut Bölge'!T63*'Yatırımlar-Mevcut Bölge'!U63)+('Yatırımlar-Genişleme1'!T63*'Yatırımlar-Genişleme1'!U63)+('Yatırımlar-Genişleme2'!T63*'Yatırımlar-Genişleme2'!U63))/SUM('Yatırımlar-Mevcut Bölge'!T63,'Yatırımlar-Genişleme1'!T63,'Yatırımlar-Genişleme2'!T63),"")</f>
        <v/>
      </c>
      <c r="V63" s="927" t="str">
        <f>IFERROR((('Yatırımlar-Mevcut Bölge'!T63*'Yatırımlar-Mevcut Bölge'!V63)+('Yatırımlar-Genişleme1'!T63*'Yatırımlar-Genişleme1'!V63)+('Yatırımlar-Genişleme2'!T63*'Yatırımlar-Genişleme2'!V63))/SUM('Yatırımlar-Mevcut Bölge'!T63,'Yatırımlar-Genişleme1'!T63,'Yatırımlar-Genişleme2'!T63),"")</f>
        <v/>
      </c>
      <c r="W63" s="906" t="str">
        <f t="shared" si="24"/>
        <v/>
      </c>
    </row>
    <row r="64" spans="2:23">
      <c r="B64" s="860" t="s">
        <v>499</v>
      </c>
      <c r="C64" s="861" t="s">
        <v>100</v>
      </c>
      <c r="D64" s="926">
        <f>'Yatırımlar-Mevcut Bölge'!D64+'Yatırımlar-Genişleme1'!D64+'Yatırımlar-Genişleme2'!D64</f>
        <v>0</v>
      </c>
      <c r="E64" s="927" t="str">
        <f>IFERROR((('Yatırımlar-Mevcut Bölge'!D64*'Yatırımlar-Mevcut Bölge'!E64)+('Yatırımlar-Genişleme1'!D64*'Yatırımlar-Genişleme1'!E64)+('Yatırımlar-Genişleme2'!D64*'Yatırımlar-Genişleme2'!E64))/SUM('Yatırımlar-Mevcut Bölge'!D64,'Yatırımlar-Genişleme1'!D64,'Yatırımlar-Genişleme2'!D64),"")</f>
        <v/>
      </c>
      <c r="F64" s="927" t="str">
        <f>IFERROR((('Yatırımlar-Mevcut Bölge'!D64*'Yatırımlar-Mevcut Bölge'!F64)+('Yatırımlar-Genişleme1'!D64*'Yatırımlar-Genişleme1'!F64)+('Yatırımlar-Genişleme2'!D64*'Yatırımlar-Genişleme2'!F64))/SUM('Yatırımlar-Mevcut Bölge'!D64,'Yatırımlar-Genişleme1'!D64,'Yatırımlar-Genişleme2'!D64),"")</f>
        <v/>
      </c>
      <c r="G64" s="969" t="str">
        <f t="shared" si="20"/>
        <v/>
      </c>
      <c r="H64" s="926">
        <f>'Yatırımlar-Mevcut Bölge'!H64+'Yatırımlar-Genişleme1'!H64+'Yatırımlar-Genişleme2'!H64</f>
        <v>0</v>
      </c>
      <c r="I64" s="927" t="str">
        <f>IFERROR((('Yatırımlar-Mevcut Bölge'!H64*'Yatırımlar-Mevcut Bölge'!I64)+('Yatırımlar-Genişleme1'!H64*'Yatırımlar-Genişleme1'!I64)+('Yatırımlar-Genişleme2'!H64*'Yatırımlar-Genişleme2'!I64))/SUM('Yatırımlar-Mevcut Bölge'!H64,'Yatırımlar-Genişleme1'!H64,'Yatırımlar-Genişleme2'!H64),"")</f>
        <v/>
      </c>
      <c r="J64" s="927" t="str">
        <f>IFERROR((('Yatırımlar-Mevcut Bölge'!H64*'Yatırımlar-Mevcut Bölge'!J64)+('Yatırımlar-Genişleme1'!H64*'Yatırımlar-Genişleme1'!J64)+('Yatırımlar-Genişleme2'!H64*'Yatırımlar-Genişleme2'!J64))/SUM('Yatırımlar-Mevcut Bölge'!H64,'Yatırımlar-Genişleme1'!H64,'Yatırımlar-Genişleme2'!H64),"")</f>
        <v/>
      </c>
      <c r="K64" s="969" t="str">
        <f t="shared" si="21"/>
        <v/>
      </c>
      <c r="L64" s="926">
        <f>'Yatırımlar-Mevcut Bölge'!L64+'Yatırımlar-Genişleme1'!L64+'Yatırımlar-Genişleme2'!L64</f>
        <v>0</v>
      </c>
      <c r="M64" s="927" t="str">
        <f>IFERROR((('Yatırımlar-Mevcut Bölge'!L64*'Yatırımlar-Mevcut Bölge'!M64)+('Yatırımlar-Genişleme1'!L64*'Yatırımlar-Genişleme1'!M64)+('Yatırımlar-Genişleme2'!L64*'Yatırımlar-Genişleme2'!M64))/SUM('Yatırımlar-Mevcut Bölge'!L64,'Yatırımlar-Genişleme1'!L64,'Yatırımlar-Genişleme2'!L64),"")</f>
        <v/>
      </c>
      <c r="N64" s="927" t="str">
        <f>IFERROR((('Yatırımlar-Mevcut Bölge'!L64*'Yatırımlar-Mevcut Bölge'!N64)+('Yatırımlar-Genişleme1'!L64*'Yatırımlar-Genişleme1'!N64)+('Yatırımlar-Genişleme2'!L64*'Yatırımlar-Genişleme2'!N64))/SUM('Yatırımlar-Mevcut Bölge'!L64,'Yatırımlar-Genişleme1'!L64,'Yatırımlar-Genişleme2'!L64),"")</f>
        <v/>
      </c>
      <c r="O64" s="969" t="str">
        <f t="shared" si="22"/>
        <v/>
      </c>
      <c r="P64" s="926">
        <f>'Yatırımlar-Mevcut Bölge'!P64+'Yatırımlar-Genişleme1'!P64+'Yatırımlar-Genişleme2'!P64</f>
        <v>0</v>
      </c>
      <c r="Q64" s="927" t="str">
        <f>IFERROR((('Yatırımlar-Mevcut Bölge'!P64*'Yatırımlar-Mevcut Bölge'!Q64)+('Yatırımlar-Genişleme1'!P64*'Yatırımlar-Genişleme1'!Q64)+('Yatırımlar-Genişleme2'!P64*'Yatırımlar-Genişleme2'!Q64))/SUM('Yatırımlar-Mevcut Bölge'!P64,'Yatırımlar-Genişleme1'!P64,'Yatırımlar-Genişleme2'!P64),"")</f>
        <v/>
      </c>
      <c r="R64" s="927" t="str">
        <f>IFERROR((('Yatırımlar-Mevcut Bölge'!P64*'Yatırımlar-Mevcut Bölge'!R64)+('Yatırımlar-Genişleme1'!P64*'Yatırımlar-Genişleme1'!R64)+('Yatırımlar-Genişleme2'!P64*'Yatırımlar-Genişleme2'!R64))/SUM('Yatırımlar-Mevcut Bölge'!P64,'Yatırımlar-Genişleme1'!P64,'Yatırımlar-Genişleme2'!P64),"")</f>
        <v/>
      </c>
      <c r="S64" s="906" t="str">
        <f t="shared" si="23"/>
        <v/>
      </c>
      <c r="T64" s="926">
        <f>'Yatırımlar-Mevcut Bölge'!T64+'Yatırımlar-Genişleme1'!T64+'Yatırımlar-Genişleme2'!T64</f>
        <v>0</v>
      </c>
      <c r="U64" s="927" t="str">
        <f>IFERROR((('Yatırımlar-Mevcut Bölge'!T64*'Yatırımlar-Mevcut Bölge'!U64)+('Yatırımlar-Genişleme1'!T64*'Yatırımlar-Genişleme1'!U64)+('Yatırımlar-Genişleme2'!T64*'Yatırımlar-Genişleme2'!U64))/SUM('Yatırımlar-Mevcut Bölge'!T64,'Yatırımlar-Genişleme1'!T64,'Yatırımlar-Genişleme2'!T64),"")</f>
        <v/>
      </c>
      <c r="V64" s="927" t="str">
        <f>IFERROR((('Yatırımlar-Mevcut Bölge'!T64*'Yatırımlar-Mevcut Bölge'!V64)+('Yatırımlar-Genişleme1'!T64*'Yatırımlar-Genişleme1'!V64)+('Yatırımlar-Genişleme2'!T64*'Yatırımlar-Genişleme2'!V64))/SUM('Yatırımlar-Mevcut Bölge'!T64,'Yatırımlar-Genişleme1'!T64,'Yatırımlar-Genişleme2'!T64),"")</f>
        <v/>
      </c>
      <c r="W64" s="906" t="str">
        <f t="shared" si="24"/>
        <v/>
      </c>
    </row>
    <row r="65" spans="2:23">
      <c r="B65" s="859" t="s">
        <v>512</v>
      </c>
      <c r="C65" s="855"/>
      <c r="D65" s="856"/>
      <c r="E65" s="857"/>
      <c r="F65" s="857"/>
      <c r="G65" s="968">
        <f>SUM(G66:G71)</f>
        <v>0</v>
      </c>
      <c r="H65" s="856"/>
      <c r="I65" s="857"/>
      <c r="J65" s="857"/>
      <c r="K65" s="968">
        <f>SUM(K66:K71)</f>
        <v>0</v>
      </c>
      <c r="L65" s="856"/>
      <c r="M65" s="857"/>
      <c r="N65" s="857"/>
      <c r="O65" s="968">
        <f>SUM(O66:O71)</f>
        <v>0</v>
      </c>
      <c r="P65" s="856"/>
      <c r="Q65" s="857"/>
      <c r="R65" s="857"/>
      <c r="S65" s="858">
        <f>SUM(S66:S71)</f>
        <v>0</v>
      </c>
      <c r="T65" s="856"/>
      <c r="U65" s="857"/>
      <c r="V65" s="857"/>
      <c r="W65" s="858">
        <f>SUM(W66:W71)</f>
        <v>0</v>
      </c>
    </row>
    <row r="66" spans="2:23">
      <c r="B66" s="860" t="s">
        <v>501</v>
      </c>
      <c r="C66" s="861" t="s">
        <v>100</v>
      </c>
      <c r="D66" s="926">
        <f>'Yatırımlar-Mevcut Bölge'!D66+'Yatırımlar-Genişleme1'!D66+'Yatırımlar-Genişleme2'!D66</f>
        <v>0</v>
      </c>
      <c r="E66" s="927" t="str">
        <f>IFERROR((('Yatırımlar-Mevcut Bölge'!D66*'Yatırımlar-Mevcut Bölge'!E66)+('Yatırımlar-Genişleme1'!D66*'Yatırımlar-Genişleme1'!E66)+('Yatırımlar-Genişleme2'!D66*'Yatırımlar-Genişleme2'!E66))/SUM('Yatırımlar-Mevcut Bölge'!D66,'Yatırımlar-Genişleme1'!D66,'Yatırımlar-Genişleme2'!D66),"")</f>
        <v/>
      </c>
      <c r="F66" s="927" t="str">
        <f>IFERROR((('Yatırımlar-Mevcut Bölge'!D66*'Yatırımlar-Mevcut Bölge'!F66)+('Yatırımlar-Genişleme1'!D66*'Yatırımlar-Genişleme1'!F66)+('Yatırımlar-Genişleme2'!D66*'Yatırımlar-Genişleme2'!F66))/SUM('Yatırımlar-Mevcut Bölge'!D66,'Yatırımlar-Genişleme1'!D66,'Yatırımlar-Genişleme2'!D66),"")</f>
        <v/>
      </c>
      <c r="G66" s="969" t="str">
        <f t="shared" ref="G66:G71" si="25">IFERROR(D66*(E66+F66),"")</f>
        <v/>
      </c>
      <c r="H66" s="926">
        <f>'Yatırımlar-Mevcut Bölge'!H66+'Yatırımlar-Genişleme1'!H66+'Yatırımlar-Genişleme2'!H66</f>
        <v>0</v>
      </c>
      <c r="I66" s="927" t="str">
        <f>IFERROR((('Yatırımlar-Mevcut Bölge'!H66*'Yatırımlar-Mevcut Bölge'!I66)+('Yatırımlar-Genişleme1'!H66*'Yatırımlar-Genişleme1'!I66)+('Yatırımlar-Genişleme2'!H66*'Yatırımlar-Genişleme2'!I66))/SUM('Yatırımlar-Mevcut Bölge'!H66,'Yatırımlar-Genişleme1'!H66,'Yatırımlar-Genişleme2'!H66),"")</f>
        <v/>
      </c>
      <c r="J66" s="927" t="str">
        <f>IFERROR((('Yatırımlar-Mevcut Bölge'!H66*'Yatırımlar-Mevcut Bölge'!J66)+('Yatırımlar-Genişleme1'!H66*'Yatırımlar-Genişleme1'!J66)+('Yatırımlar-Genişleme2'!H66*'Yatırımlar-Genişleme2'!J66))/SUM('Yatırımlar-Mevcut Bölge'!H66,'Yatırımlar-Genişleme1'!H66,'Yatırımlar-Genişleme2'!H66),"")</f>
        <v/>
      </c>
      <c r="K66" s="969" t="str">
        <f t="shared" ref="K66:K71" si="26">IFERROR(H66*(I66+J66),"")</f>
        <v/>
      </c>
      <c r="L66" s="926">
        <f>'Yatırımlar-Mevcut Bölge'!L66+'Yatırımlar-Genişleme1'!L66+'Yatırımlar-Genişleme2'!L66</f>
        <v>0</v>
      </c>
      <c r="M66" s="927" t="str">
        <f>IFERROR((('Yatırımlar-Mevcut Bölge'!L66*'Yatırımlar-Mevcut Bölge'!M66)+('Yatırımlar-Genişleme1'!L66*'Yatırımlar-Genişleme1'!M66)+('Yatırımlar-Genişleme2'!L66*'Yatırımlar-Genişleme2'!M66))/SUM('Yatırımlar-Mevcut Bölge'!L66,'Yatırımlar-Genişleme1'!L66,'Yatırımlar-Genişleme2'!L66),"")</f>
        <v/>
      </c>
      <c r="N66" s="927" t="str">
        <f>IFERROR((('Yatırımlar-Mevcut Bölge'!L66*'Yatırımlar-Mevcut Bölge'!N66)+('Yatırımlar-Genişleme1'!L66*'Yatırımlar-Genişleme1'!N66)+('Yatırımlar-Genişleme2'!L66*'Yatırımlar-Genişleme2'!N66))/SUM('Yatırımlar-Mevcut Bölge'!L66,'Yatırımlar-Genişleme1'!L66,'Yatırımlar-Genişleme2'!L66),"")</f>
        <v/>
      </c>
      <c r="O66" s="969" t="str">
        <f t="shared" ref="O66:O71" si="27">IFERROR(L66*(M66+N66),"")</f>
        <v/>
      </c>
      <c r="P66" s="926">
        <f>'Yatırımlar-Mevcut Bölge'!P66+'Yatırımlar-Genişleme1'!P66+'Yatırımlar-Genişleme2'!P66</f>
        <v>0</v>
      </c>
      <c r="Q66" s="927" t="str">
        <f>IFERROR((('Yatırımlar-Mevcut Bölge'!P66*'Yatırımlar-Mevcut Bölge'!Q66)+('Yatırımlar-Genişleme1'!P66*'Yatırımlar-Genişleme1'!Q66)+('Yatırımlar-Genişleme2'!P66*'Yatırımlar-Genişleme2'!Q66))/SUM('Yatırımlar-Mevcut Bölge'!P66,'Yatırımlar-Genişleme1'!P66,'Yatırımlar-Genişleme2'!P66),"")</f>
        <v/>
      </c>
      <c r="R66" s="927" t="str">
        <f>IFERROR((('Yatırımlar-Mevcut Bölge'!P66*'Yatırımlar-Mevcut Bölge'!R66)+('Yatırımlar-Genişleme1'!P66*'Yatırımlar-Genişleme1'!R66)+('Yatırımlar-Genişleme2'!P66*'Yatırımlar-Genişleme2'!R66))/SUM('Yatırımlar-Mevcut Bölge'!P66,'Yatırımlar-Genişleme1'!P66,'Yatırımlar-Genişleme2'!P66),"")</f>
        <v/>
      </c>
      <c r="S66" s="906" t="str">
        <f t="shared" ref="S66:S71" si="28">IFERROR(P66*(Q66+R66),"")</f>
        <v/>
      </c>
      <c r="T66" s="926">
        <f>'Yatırımlar-Mevcut Bölge'!T66+'Yatırımlar-Genişleme1'!T66+'Yatırımlar-Genişleme2'!T66</f>
        <v>0</v>
      </c>
      <c r="U66" s="927" t="str">
        <f>IFERROR((('Yatırımlar-Mevcut Bölge'!T66*'Yatırımlar-Mevcut Bölge'!U66)+('Yatırımlar-Genişleme1'!T66*'Yatırımlar-Genişleme1'!U66)+('Yatırımlar-Genişleme2'!T66*'Yatırımlar-Genişleme2'!U66))/SUM('Yatırımlar-Mevcut Bölge'!T66,'Yatırımlar-Genişleme1'!T66,'Yatırımlar-Genişleme2'!T66),"")</f>
        <v/>
      </c>
      <c r="V66" s="927" t="str">
        <f>IFERROR((('Yatırımlar-Mevcut Bölge'!T66*'Yatırımlar-Mevcut Bölge'!V66)+('Yatırımlar-Genişleme1'!T66*'Yatırımlar-Genişleme1'!V66)+('Yatırımlar-Genişleme2'!T66*'Yatırımlar-Genişleme2'!V66))/SUM('Yatırımlar-Mevcut Bölge'!T66,'Yatırımlar-Genişleme1'!T66,'Yatırımlar-Genişleme2'!T66),"")</f>
        <v/>
      </c>
      <c r="W66" s="906" t="str">
        <f t="shared" ref="W66:W71" si="29">IFERROR(T66*(U66+V66),"")</f>
        <v/>
      </c>
    </row>
    <row r="67" spans="2:23">
      <c r="B67" s="860" t="s">
        <v>502</v>
      </c>
      <c r="C67" s="861" t="s">
        <v>100</v>
      </c>
      <c r="D67" s="926">
        <f>'Yatırımlar-Mevcut Bölge'!D67+'Yatırımlar-Genişleme1'!D67+'Yatırımlar-Genişleme2'!D67</f>
        <v>0</v>
      </c>
      <c r="E67" s="927" t="str">
        <f>IFERROR((('Yatırımlar-Mevcut Bölge'!D67*'Yatırımlar-Mevcut Bölge'!E67)+('Yatırımlar-Genişleme1'!D67*'Yatırımlar-Genişleme1'!E67)+('Yatırımlar-Genişleme2'!D67*'Yatırımlar-Genişleme2'!E67))/SUM('Yatırımlar-Mevcut Bölge'!D67,'Yatırımlar-Genişleme1'!D67,'Yatırımlar-Genişleme2'!D67),"")</f>
        <v/>
      </c>
      <c r="F67" s="927" t="str">
        <f>IFERROR((('Yatırımlar-Mevcut Bölge'!D67*'Yatırımlar-Mevcut Bölge'!F67)+('Yatırımlar-Genişleme1'!D67*'Yatırımlar-Genişleme1'!F67)+('Yatırımlar-Genişleme2'!D67*'Yatırımlar-Genişleme2'!F67))/SUM('Yatırımlar-Mevcut Bölge'!D67,'Yatırımlar-Genişleme1'!D67,'Yatırımlar-Genişleme2'!D67),"")</f>
        <v/>
      </c>
      <c r="G67" s="969" t="str">
        <f t="shared" si="25"/>
        <v/>
      </c>
      <c r="H67" s="926">
        <f>'Yatırımlar-Mevcut Bölge'!H67+'Yatırımlar-Genişleme1'!H67+'Yatırımlar-Genişleme2'!H67</f>
        <v>0</v>
      </c>
      <c r="I67" s="927" t="str">
        <f>IFERROR((('Yatırımlar-Mevcut Bölge'!H67*'Yatırımlar-Mevcut Bölge'!I67)+('Yatırımlar-Genişleme1'!H67*'Yatırımlar-Genişleme1'!I67)+('Yatırımlar-Genişleme2'!H67*'Yatırımlar-Genişleme2'!I67))/SUM('Yatırımlar-Mevcut Bölge'!H67,'Yatırımlar-Genişleme1'!H67,'Yatırımlar-Genişleme2'!H67),"")</f>
        <v/>
      </c>
      <c r="J67" s="927" t="str">
        <f>IFERROR((('Yatırımlar-Mevcut Bölge'!H67*'Yatırımlar-Mevcut Bölge'!J67)+('Yatırımlar-Genişleme1'!H67*'Yatırımlar-Genişleme1'!J67)+('Yatırımlar-Genişleme2'!H67*'Yatırımlar-Genişleme2'!J67))/SUM('Yatırımlar-Mevcut Bölge'!H67,'Yatırımlar-Genişleme1'!H67,'Yatırımlar-Genişleme2'!H67),"")</f>
        <v/>
      </c>
      <c r="K67" s="969" t="str">
        <f t="shared" si="26"/>
        <v/>
      </c>
      <c r="L67" s="926">
        <f>'Yatırımlar-Mevcut Bölge'!L67+'Yatırımlar-Genişleme1'!L67+'Yatırımlar-Genişleme2'!L67</f>
        <v>0</v>
      </c>
      <c r="M67" s="927" t="str">
        <f>IFERROR((('Yatırımlar-Mevcut Bölge'!L67*'Yatırımlar-Mevcut Bölge'!M67)+('Yatırımlar-Genişleme1'!L67*'Yatırımlar-Genişleme1'!M67)+('Yatırımlar-Genişleme2'!L67*'Yatırımlar-Genişleme2'!M67))/SUM('Yatırımlar-Mevcut Bölge'!L67,'Yatırımlar-Genişleme1'!L67,'Yatırımlar-Genişleme2'!L67),"")</f>
        <v/>
      </c>
      <c r="N67" s="927" t="str">
        <f>IFERROR((('Yatırımlar-Mevcut Bölge'!L67*'Yatırımlar-Mevcut Bölge'!N67)+('Yatırımlar-Genişleme1'!L67*'Yatırımlar-Genişleme1'!N67)+('Yatırımlar-Genişleme2'!L67*'Yatırımlar-Genişleme2'!N67))/SUM('Yatırımlar-Mevcut Bölge'!L67,'Yatırımlar-Genişleme1'!L67,'Yatırımlar-Genişleme2'!L67),"")</f>
        <v/>
      </c>
      <c r="O67" s="969" t="str">
        <f t="shared" si="27"/>
        <v/>
      </c>
      <c r="P67" s="926">
        <f>'Yatırımlar-Mevcut Bölge'!P67+'Yatırımlar-Genişleme1'!P67+'Yatırımlar-Genişleme2'!P67</f>
        <v>0</v>
      </c>
      <c r="Q67" s="927" t="str">
        <f>IFERROR((('Yatırımlar-Mevcut Bölge'!P67*'Yatırımlar-Mevcut Bölge'!Q67)+('Yatırımlar-Genişleme1'!P67*'Yatırımlar-Genişleme1'!Q67)+('Yatırımlar-Genişleme2'!P67*'Yatırımlar-Genişleme2'!Q67))/SUM('Yatırımlar-Mevcut Bölge'!P67,'Yatırımlar-Genişleme1'!P67,'Yatırımlar-Genişleme2'!P67),"")</f>
        <v/>
      </c>
      <c r="R67" s="927" t="str">
        <f>IFERROR((('Yatırımlar-Mevcut Bölge'!P67*'Yatırımlar-Mevcut Bölge'!R67)+('Yatırımlar-Genişleme1'!P67*'Yatırımlar-Genişleme1'!R67)+('Yatırımlar-Genişleme2'!P67*'Yatırımlar-Genişleme2'!R67))/SUM('Yatırımlar-Mevcut Bölge'!P67,'Yatırımlar-Genişleme1'!P67,'Yatırımlar-Genişleme2'!P67),"")</f>
        <v/>
      </c>
      <c r="S67" s="906" t="str">
        <f t="shared" si="28"/>
        <v/>
      </c>
      <c r="T67" s="926">
        <f>'Yatırımlar-Mevcut Bölge'!T67+'Yatırımlar-Genişleme1'!T67+'Yatırımlar-Genişleme2'!T67</f>
        <v>0</v>
      </c>
      <c r="U67" s="927" t="str">
        <f>IFERROR((('Yatırımlar-Mevcut Bölge'!T67*'Yatırımlar-Mevcut Bölge'!U67)+('Yatırımlar-Genişleme1'!T67*'Yatırımlar-Genişleme1'!U67)+('Yatırımlar-Genişleme2'!T67*'Yatırımlar-Genişleme2'!U67))/SUM('Yatırımlar-Mevcut Bölge'!T67,'Yatırımlar-Genişleme1'!T67,'Yatırımlar-Genişleme2'!T67),"")</f>
        <v/>
      </c>
      <c r="V67" s="927" t="str">
        <f>IFERROR((('Yatırımlar-Mevcut Bölge'!T67*'Yatırımlar-Mevcut Bölge'!V67)+('Yatırımlar-Genişleme1'!T67*'Yatırımlar-Genişleme1'!V67)+('Yatırımlar-Genişleme2'!T67*'Yatırımlar-Genişleme2'!V67))/SUM('Yatırımlar-Mevcut Bölge'!T67,'Yatırımlar-Genişleme1'!T67,'Yatırımlar-Genişleme2'!T67),"")</f>
        <v/>
      </c>
      <c r="W67" s="906" t="str">
        <f t="shared" si="29"/>
        <v/>
      </c>
    </row>
    <row r="68" spans="2:23">
      <c r="B68" s="860" t="s">
        <v>503</v>
      </c>
      <c r="C68" s="861" t="s">
        <v>100</v>
      </c>
      <c r="D68" s="926">
        <f>'Yatırımlar-Mevcut Bölge'!D68+'Yatırımlar-Genişleme1'!D68+'Yatırımlar-Genişleme2'!D68</f>
        <v>0</v>
      </c>
      <c r="E68" s="927" t="str">
        <f>IFERROR((('Yatırımlar-Mevcut Bölge'!D68*'Yatırımlar-Mevcut Bölge'!E68)+('Yatırımlar-Genişleme1'!D68*'Yatırımlar-Genişleme1'!E68)+('Yatırımlar-Genişleme2'!D68*'Yatırımlar-Genişleme2'!E68))/SUM('Yatırımlar-Mevcut Bölge'!D68,'Yatırımlar-Genişleme1'!D68,'Yatırımlar-Genişleme2'!D68),"")</f>
        <v/>
      </c>
      <c r="F68" s="927" t="str">
        <f>IFERROR((('Yatırımlar-Mevcut Bölge'!D68*'Yatırımlar-Mevcut Bölge'!F68)+('Yatırımlar-Genişleme1'!D68*'Yatırımlar-Genişleme1'!F68)+('Yatırımlar-Genişleme2'!D68*'Yatırımlar-Genişleme2'!F68))/SUM('Yatırımlar-Mevcut Bölge'!D68,'Yatırımlar-Genişleme1'!D68,'Yatırımlar-Genişleme2'!D68),"")</f>
        <v/>
      </c>
      <c r="G68" s="969" t="str">
        <f t="shared" si="25"/>
        <v/>
      </c>
      <c r="H68" s="926">
        <f>'Yatırımlar-Mevcut Bölge'!H68+'Yatırımlar-Genişleme1'!H68+'Yatırımlar-Genişleme2'!H68</f>
        <v>0</v>
      </c>
      <c r="I68" s="927" t="str">
        <f>IFERROR((('Yatırımlar-Mevcut Bölge'!H68*'Yatırımlar-Mevcut Bölge'!I68)+('Yatırımlar-Genişleme1'!H68*'Yatırımlar-Genişleme1'!I68)+('Yatırımlar-Genişleme2'!H68*'Yatırımlar-Genişleme2'!I68))/SUM('Yatırımlar-Mevcut Bölge'!H68,'Yatırımlar-Genişleme1'!H68,'Yatırımlar-Genişleme2'!H68),"")</f>
        <v/>
      </c>
      <c r="J68" s="927" t="str">
        <f>IFERROR((('Yatırımlar-Mevcut Bölge'!H68*'Yatırımlar-Mevcut Bölge'!J68)+('Yatırımlar-Genişleme1'!H68*'Yatırımlar-Genişleme1'!J68)+('Yatırımlar-Genişleme2'!H68*'Yatırımlar-Genişleme2'!J68))/SUM('Yatırımlar-Mevcut Bölge'!H68,'Yatırımlar-Genişleme1'!H68,'Yatırımlar-Genişleme2'!H68),"")</f>
        <v/>
      </c>
      <c r="K68" s="969" t="str">
        <f t="shared" si="26"/>
        <v/>
      </c>
      <c r="L68" s="926">
        <f>'Yatırımlar-Mevcut Bölge'!L68+'Yatırımlar-Genişleme1'!L68+'Yatırımlar-Genişleme2'!L68</f>
        <v>0</v>
      </c>
      <c r="M68" s="927" t="str">
        <f>IFERROR((('Yatırımlar-Mevcut Bölge'!L68*'Yatırımlar-Mevcut Bölge'!M68)+('Yatırımlar-Genişleme1'!L68*'Yatırımlar-Genişleme1'!M68)+('Yatırımlar-Genişleme2'!L68*'Yatırımlar-Genişleme2'!M68))/SUM('Yatırımlar-Mevcut Bölge'!L68,'Yatırımlar-Genişleme1'!L68,'Yatırımlar-Genişleme2'!L68),"")</f>
        <v/>
      </c>
      <c r="N68" s="927" t="str">
        <f>IFERROR((('Yatırımlar-Mevcut Bölge'!L68*'Yatırımlar-Mevcut Bölge'!N68)+('Yatırımlar-Genişleme1'!L68*'Yatırımlar-Genişleme1'!N68)+('Yatırımlar-Genişleme2'!L68*'Yatırımlar-Genişleme2'!N68))/SUM('Yatırımlar-Mevcut Bölge'!L68,'Yatırımlar-Genişleme1'!L68,'Yatırımlar-Genişleme2'!L68),"")</f>
        <v/>
      </c>
      <c r="O68" s="969" t="str">
        <f t="shared" si="27"/>
        <v/>
      </c>
      <c r="P68" s="926">
        <f>'Yatırımlar-Mevcut Bölge'!P68+'Yatırımlar-Genişleme1'!P68+'Yatırımlar-Genişleme2'!P68</f>
        <v>0</v>
      </c>
      <c r="Q68" s="927" t="str">
        <f>IFERROR((('Yatırımlar-Mevcut Bölge'!P68*'Yatırımlar-Mevcut Bölge'!Q68)+('Yatırımlar-Genişleme1'!P68*'Yatırımlar-Genişleme1'!Q68)+('Yatırımlar-Genişleme2'!P68*'Yatırımlar-Genişleme2'!Q68))/SUM('Yatırımlar-Mevcut Bölge'!P68,'Yatırımlar-Genişleme1'!P68,'Yatırımlar-Genişleme2'!P68),"")</f>
        <v/>
      </c>
      <c r="R68" s="927" t="str">
        <f>IFERROR((('Yatırımlar-Mevcut Bölge'!P68*'Yatırımlar-Mevcut Bölge'!R68)+('Yatırımlar-Genişleme1'!P68*'Yatırımlar-Genişleme1'!R68)+('Yatırımlar-Genişleme2'!P68*'Yatırımlar-Genişleme2'!R68))/SUM('Yatırımlar-Mevcut Bölge'!P68,'Yatırımlar-Genişleme1'!P68,'Yatırımlar-Genişleme2'!P68),"")</f>
        <v/>
      </c>
      <c r="S68" s="906" t="str">
        <f t="shared" si="28"/>
        <v/>
      </c>
      <c r="T68" s="926">
        <f>'Yatırımlar-Mevcut Bölge'!T68+'Yatırımlar-Genişleme1'!T68+'Yatırımlar-Genişleme2'!T68</f>
        <v>0</v>
      </c>
      <c r="U68" s="927" t="str">
        <f>IFERROR((('Yatırımlar-Mevcut Bölge'!T68*'Yatırımlar-Mevcut Bölge'!U68)+('Yatırımlar-Genişleme1'!T68*'Yatırımlar-Genişleme1'!U68)+('Yatırımlar-Genişleme2'!T68*'Yatırımlar-Genişleme2'!U68))/SUM('Yatırımlar-Mevcut Bölge'!T68,'Yatırımlar-Genişleme1'!T68,'Yatırımlar-Genişleme2'!T68),"")</f>
        <v/>
      </c>
      <c r="V68" s="927" t="str">
        <f>IFERROR((('Yatırımlar-Mevcut Bölge'!T68*'Yatırımlar-Mevcut Bölge'!V68)+('Yatırımlar-Genişleme1'!T68*'Yatırımlar-Genişleme1'!V68)+('Yatırımlar-Genişleme2'!T68*'Yatırımlar-Genişleme2'!V68))/SUM('Yatırımlar-Mevcut Bölge'!T68,'Yatırımlar-Genişleme1'!T68,'Yatırımlar-Genişleme2'!T68),"")</f>
        <v/>
      </c>
      <c r="W68" s="906" t="str">
        <f t="shared" si="29"/>
        <v/>
      </c>
    </row>
    <row r="69" spans="2:23">
      <c r="B69" s="860" t="s">
        <v>504</v>
      </c>
      <c r="C69" s="861" t="s">
        <v>100</v>
      </c>
      <c r="D69" s="926">
        <f>'Yatırımlar-Mevcut Bölge'!D69+'Yatırımlar-Genişleme1'!D69+'Yatırımlar-Genişleme2'!D69</f>
        <v>0</v>
      </c>
      <c r="E69" s="927" t="str">
        <f>IFERROR((('Yatırımlar-Mevcut Bölge'!D69*'Yatırımlar-Mevcut Bölge'!E69)+('Yatırımlar-Genişleme1'!D69*'Yatırımlar-Genişleme1'!E69)+('Yatırımlar-Genişleme2'!D69*'Yatırımlar-Genişleme2'!E69))/SUM('Yatırımlar-Mevcut Bölge'!D69,'Yatırımlar-Genişleme1'!D69,'Yatırımlar-Genişleme2'!D69),"")</f>
        <v/>
      </c>
      <c r="F69" s="927" t="str">
        <f>IFERROR((('Yatırımlar-Mevcut Bölge'!D69*'Yatırımlar-Mevcut Bölge'!F69)+('Yatırımlar-Genişleme1'!D69*'Yatırımlar-Genişleme1'!F69)+('Yatırımlar-Genişleme2'!D69*'Yatırımlar-Genişleme2'!F69))/SUM('Yatırımlar-Mevcut Bölge'!D69,'Yatırımlar-Genişleme1'!D69,'Yatırımlar-Genişleme2'!D69),"")</f>
        <v/>
      </c>
      <c r="G69" s="969" t="str">
        <f t="shared" si="25"/>
        <v/>
      </c>
      <c r="H69" s="926">
        <f>'Yatırımlar-Mevcut Bölge'!H69+'Yatırımlar-Genişleme1'!H69+'Yatırımlar-Genişleme2'!H69</f>
        <v>0</v>
      </c>
      <c r="I69" s="927" t="str">
        <f>IFERROR((('Yatırımlar-Mevcut Bölge'!H69*'Yatırımlar-Mevcut Bölge'!I69)+('Yatırımlar-Genişleme1'!H69*'Yatırımlar-Genişleme1'!I69)+('Yatırımlar-Genişleme2'!H69*'Yatırımlar-Genişleme2'!I69))/SUM('Yatırımlar-Mevcut Bölge'!H69,'Yatırımlar-Genişleme1'!H69,'Yatırımlar-Genişleme2'!H69),"")</f>
        <v/>
      </c>
      <c r="J69" s="927" t="str">
        <f>IFERROR((('Yatırımlar-Mevcut Bölge'!H69*'Yatırımlar-Mevcut Bölge'!J69)+('Yatırımlar-Genişleme1'!H69*'Yatırımlar-Genişleme1'!J69)+('Yatırımlar-Genişleme2'!H69*'Yatırımlar-Genişleme2'!J69))/SUM('Yatırımlar-Mevcut Bölge'!H69,'Yatırımlar-Genişleme1'!H69,'Yatırımlar-Genişleme2'!H69),"")</f>
        <v/>
      </c>
      <c r="K69" s="969" t="str">
        <f t="shared" si="26"/>
        <v/>
      </c>
      <c r="L69" s="926">
        <f>'Yatırımlar-Mevcut Bölge'!L69+'Yatırımlar-Genişleme1'!L69+'Yatırımlar-Genişleme2'!L69</f>
        <v>0</v>
      </c>
      <c r="M69" s="927" t="str">
        <f>IFERROR((('Yatırımlar-Mevcut Bölge'!L69*'Yatırımlar-Mevcut Bölge'!M69)+('Yatırımlar-Genişleme1'!L69*'Yatırımlar-Genişleme1'!M69)+('Yatırımlar-Genişleme2'!L69*'Yatırımlar-Genişleme2'!M69))/SUM('Yatırımlar-Mevcut Bölge'!L69,'Yatırımlar-Genişleme1'!L69,'Yatırımlar-Genişleme2'!L69),"")</f>
        <v/>
      </c>
      <c r="N69" s="927" t="str">
        <f>IFERROR((('Yatırımlar-Mevcut Bölge'!L69*'Yatırımlar-Mevcut Bölge'!N69)+('Yatırımlar-Genişleme1'!L69*'Yatırımlar-Genişleme1'!N69)+('Yatırımlar-Genişleme2'!L69*'Yatırımlar-Genişleme2'!N69))/SUM('Yatırımlar-Mevcut Bölge'!L69,'Yatırımlar-Genişleme1'!L69,'Yatırımlar-Genişleme2'!L69),"")</f>
        <v/>
      </c>
      <c r="O69" s="969" t="str">
        <f t="shared" si="27"/>
        <v/>
      </c>
      <c r="P69" s="926">
        <f>'Yatırımlar-Mevcut Bölge'!P69+'Yatırımlar-Genişleme1'!P69+'Yatırımlar-Genişleme2'!P69</f>
        <v>0</v>
      </c>
      <c r="Q69" s="927" t="str">
        <f>IFERROR((('Yatırımlar-Mevcut Bölge'!P69*'Yatırımlar-Mevcut Bölge'!Q69)+('Yatırımlar-Genişleme1'!P69*'Yatırımlar-Genişleme1'!Q69)+('Yatırımlar-Genişleme2'!P69*'Yatırımlar-Genişleme2'!Q69))/SUM('Yatırımlar-Mevcut Bölge'!P69,'Yatırımlar-Genişleme1'!P69,'Yatırımlar-Genişleme2'!P69),"")</f>
        <v/>
      </c>
      <c r="R69" s="927" t="str">
        <f>IFERROR((('Yatırımlar-Mevcut Bölge'!P69*'Yatırımlar-Mevcut Bölge'!R69)+('Yatırımlar-Genişleme1'!P69*'Yatırımlar-Genişleme1'!R69)+('Yatırımlar-Genişleme2'!P69*'Yatırımlar-Genişleme2'!R69))/SUM('Yatırımlar-Mevcut Bölge'!P69,'Yatırımlar-Genişleme1'!P69,'Yatırımlar-Genişleme2'!P69),"")</f>
        <v/>
      </c>
      <c r="S69" s="906" t="str">
        <f t="shared" si="28"/>
        <v/>
      </c>
      <c r="T69" s="926">
        <f>'Yatırımlar-Mevcut Bölge'!T69+'Yatırımlar-Genişleme1'!T69+'Yatırımlar-Genişleme2'!T69</f>
        <v>0</v>
      </c>
      <c r="U69" s="927" t="str">
        <f>IFERROR((('Yatırımlar-Mevcut Bölge'!T69*'Yatırımlar-Mevcut Bölge'!U69)+('Yatırımlar-Genişleme1'!T69*'Yatırımlar-Genişleme1'!U69)+('Yatırımlar-Genişleme2'!T69*'Yatırımlar-Genişleme2'!U69))/SUM('Yatırımlar-Mevcut Bölge'!T69,'Yatırımlar-Genişleme1'!T69,'Yatırımlar-Genişleme2'!T69),"")</f>
        <v/>
      </c>
      <c r="V69" s="927" t="str">
        <f>IFERROR((('Yatırımlar-Mevcut Bölge'!T69*'Yatırımlar-Mevcut Bölge'!V69)+('Yatırımlar-Genişleme1'!T69*'Yatırımlar-Genişleme1'!V69)+('Yatırımlar-Genişleme2'!T69*'Yatırımlar-Genişleme2'!V69))/SUM('Yatırımlar-Mevcut Bölge'!T69,'Yatırımlar-Genişleme1'!T69,'Yatırımlar-Genişleme2'!T69),"")</f>
        <v/>
      </c>
      <c r="W69" s="906" t="str">
        <f t="shared" si="29"/>
        <v/>
      </c>
    </row>
    <row r="70" spans="2:23">
      <c r="B70" s="860" t="s">
        <v>505</v>
      </c>
      <c r="C70" s="861" t="s">
        <v>100</v>
      </c>
      <c r="D70" s="926">
        <f>'Yatırımlar-Mevcut Bölge'!D70+'Yatırımlar-Genişleme1'!D70+'Yatırımlar-Genişleme2'!D70</f>
        <v>0</v>
      </c>
      <c r="E70" s="927" t="str">
        <f>IFERROR((('Yatırımlar-Mevcut Bölge'!D70*'Yatırımlar-Mevcut Bölge'!E70)+('Yatırımlar-Genişleme1'!D70*'Yatırımlar-Genişleme1'!E70)+('Yatırımlar-Genişleme2'!D70*'Yatırımlar-Genişleme2'!E70))/SUM('Yatırımlar-Mevcut Bölge'!D70,'Yatırımlar-Genişleme1'!D70,'Yatırımlar-Genişleme2'!D70),"")</f>
        <v/>
      </c>
      <c r="F70" s="927" t="str">
        <f>IFERROR((('Yatırımlar-Mevcut Bölge'!D70*'Yatırımlar-Mevcut Bölge'!F70)+('Yatırımlar-Genişleme1'!D70*'Yatırımlar-Genişleme1'!F70)+('Yatırımlar-Genişleme2'!D70*'Yatırımlar-Genişleme2'!F70))/SUM('Yatırımlar-Mevcut Bölge'!D70,'Yatırımlar-Genişleme1'!D70,'Yatırımlar-Genişleme2'!D70),"")</f>
        <v/>
      </c>
      <c r="G70" s="969" t="str">
        <f t="shared" si="25"/>
        <v/>
      </c>
      <c r="H70" s="926">
        <f>'Yatırımlar-Mevcut Bölge'!H70+'Yatırımlar-Genişleme1'!H70+'Yatırımlar-Genişleme2'!H70</f>
        <v>0</v>
      </c>
      <c r="I70" s="927" t="str">
        <f>IFERROR((('Yatırımlar-Mevcut Bölge'!H70*'Yatırımlar-Mevcut Bölge'!I70)+('Yatırımlar-Genişleme1'!H70*'Yatırımlar-Genişleme1'!I70)+('Yatırımlar-Genişleme2'!H70*'Yatırımlar-Genişleme2'!I70))/SUM('Yatırımlar-Mevcut Bölge'!H70,'Yatırımlar-Genişleme1'!H70,'Yatırımlar-Genişleme2'!H70),"")</f>
        <v/>
      </c>
      <c r="J70" s="927" t="str">
        <f>IFERROR((('Yatırımlar-Mevcut Bölge'!H70*'Yatırımlar-Mevcut Bölge'!J70)+('Yatırımlar-Genişleme1'!H70*'Yatırımlar-Genişleme1'!J70)+('Yatırımlar-Genişleme2'!H70*'Yatırımlar-Genişleme2'!J70))/SUM('Yatırımlar-Mevcut Bölge'!H70,'Yatırımlar-Genişleme1'!H70,'Yatırımlar-Genişleme2'!H70),"")</f>
        <v/>
      </c>
      <c r="K70" s="969" t="str">
        <f t="shared" si="26"/>
        <v/>
      </c>
      <c r="L70" s="926">
        <f>'Yatırımlar-Mevcut Bölge'!L70+'Yatırımlar-Genişleme1'!L70+'Yatırımlar-Genişleme2'!L70</f>
        <v>0</v>
      </c>
      <c r="M70" s="927" t="str">
        <f>IFERROR((('Yatırımlar-Mevcut Bölge'!L70*'Yatırımlar-Mevcut Bölge'!M70)+('Yatırımlar-Genişleme1'!L70*'Yatırımlar-Genişleme1'!M70)+('Yatırımlar-Genişleme2'!L70*'Yatırımlar-Genişleme2'!M70))/SUM('Yatırımlar-Mevcut Bölge'!L70,'Yatırımlar-Genişleme1'!L70,'Yatırımlar-Genişleme2'!L70),"")</f>
        <v/>
      </c>
      <c r="N70" s="927" t="str">
        <f>IFERROR((('Yatırımlar-Mevcut Bölge'!L70*'Yatırımlar-Mevcut Bölge'!N70)+('Yatırımlar-Genişleme1'!L70*'Yatırımlar-Genişleme1'!N70)+('Yatırımlar-Genişleme2'!L70*'Yatırımlar-Genişleme2'!N70))/SUM('Yatırımlar-Mevcut Bölge'!L70,'Yatırımlar-Genişleme1'!L70,'Yatırımlar-Genişleme2'!L70),"")</f>
        <v/>
      </c>
      <c r="O70" s="969" t="str">
        <f t="shared" si="27"/>
        <v/>
      </c>
      <c r="P70" s="926">
        <f>'Yatırımlar-Mevcut Bölge'!P70+'Yatırımlar-Genişleme1'!P70+'Yatırımlar-Genişleme2'!P70</f>
        <v>0</v>
      </c>
      <c r="Q70" s="927" t="str">
        <f>IFERROR((('Yatırımlar-Mevcut Bölge'!P70*'Yatırımlar-Mevcut Bölge'!Q70)+('Yatırımlar-Genişleme1'!P70*'Yatırımlar-Genişleme1'!Q70)+('Yatırımlar-Genişleme2'!P70*'Yatırımlar-Genişleme2'!Q70))/SUM('Yatırımlar-Mevcut Bölge'!P70,'Yatırımlar-Genişleme1'!P70,'Yatırımlar-Genişleme2'!P70),"")</f>
        <v/>
      </c>
      <c r="R70" s="927" t="str">
        <f>IFERROR((('Yatırımlar-Mevcut Bölge'!P70*'Yatırımlar-Mevcut Bölge'!R70)+('Yatırımlar-Genişleme1'!P70*'Yatırımlar-Genişleme1'!R70)+('Yatırımlar-Genişleme2'!P70*'Yatırımlar-Genişleme2'!R70))/SUM('Yatırımlar-Mevcut Bölge'!P70,'Yatırımlar-Genişleme1'!P70,'Yatırımlar-Genişleme2'!P70),"")</f>
        <v/>
      </c>
      <c r="S70" s="906" t="str">
        <f t="shared" si="28"/>
        <v/>
      </c>
      <c r="T70" s="926">
        <f>'Yatırımlar-Mevcut Bölge'!T70+'Yatırımlar-Genişleme1'!T70+'Yatırımlar-Genişleme2'!T70</f>
        <v>0</v>
      </c>
      <c r="U70" s="927" t="str">
        <f>IFERROR((('Yatırımlar-Mevcut Bölge'!T70*'Yatırımlar-Mevcut Bölge'!U70)+('Yatırımlar-Genişleme1'!T70*'Yatırımlar-Genişleme1'!U70)+('Yatırımlar-Genişleme2'!T70*'Yatırımlar-Genişleme2'!U70))/SUM('Yatırımlar-Mevcut Bölge'!T70,'Yatırımlar-Genişleme1'!T70,'Yatırımlar-Genişleme2'!T70),"")</f>
        <v/>
      </c>
      <c r="V70" s="927" t="str">
        <f>IFERROR((('Yatırımlar-Mevcut Bölge'!T70*'Yatırımlar-Mevcut Bölge'!V70)+('Yatırımlar-Genişleme1'!T70*'Yatırımlar-Genişleme1'!V70)+('Yatırımlar-Genişleme2'!T70*'Yatırımlar-Genişleme2'!V70))/SUM('Yatırımlar-Mevcut Bölge'!T70,'Yatırımlar-Genişleme1'!T70,'Yatırımlar-Genişleme2'!T70),"")</f>
        <v/>
      </c>
      <c r="W70" s="906" t="str">
        <f t="shared" si="29"/>
        <v/>
      </c>
    </row>
    <row r="71" spans="2:23">
      <c r="B71" s="860" t="s">
        <v>506</v>
      </c>
      <c r="C71" s="861" t="s">
        <v>100</v>
      </c>
      <c r="D71" s="926">
        <f>'Yatırımlar-Mevcut Bölge'!D71+'Yatırımlar-Genişleme1'!D71+'Yatırımlar-Genişleme2'!D71</f>
        <v>0</v>
      </c>
      <c r="E71" s="927" t="str">
        <f>IFERROR((('Yatırımlar-Mevcut Bölge'!D71*'Yatırımlar-Mevcut Bölge'!E71)+('Yatırımlar-Genişleme1'!D71*'Yatırımlar-Genişleme1'!E71)+('Yatırımlar-Genişleme2'!D71*'Yatırımlar-Genişleme2'!E71))/SUM('Yatırımlar-Mevcut Bölge'!D71,'Yatırımlar-Genişleme1'!D71,'Yatırımlar-Genişleme2'!D71),"")</f>
        <v/>
      </c>
      <c r="F71" s="927" t="str">
        <f>IFERROR((('Yatırımlar-Mevcut Bölge'!D71*'Yatırımlar-Mevcut Bölge'!F71)+('Yatırımlar-Genişleme1'!D71*'Yatırımlar-Genişleme1'!F71)+('Yatırımlar-Genişleme2'!D71*'Yatırımlar-Genişleme2'!F71))/SUM('Yatırımlar-Mevcut Bölge'!D71,'Yatırımlar-Genişleme1'!D71,'Yatırımlar-Genişleme2'!D71),"")</f>
        <v/>
      </c>
      <c r="G71" s="969" t="str">
        <f t="shared" si="25"/>
        <v/>
      </c>
      <c r="H71" s="926">
        <f>'Yatırımlar-Mevcut Bölge'!H71+'Yatırımlar-Genişleme1'!H71+'Yatırımlar-Genişleme2'!H71</f>
        <v>0</v>
      </c>
      <c r="I71" s="927" t="str">
        <f>IFERROR((('Yatırımlar-Mevcut Bölge'!H71*'Yatırımlar-Mevcut Bölge'!I71)+('Yatırımlar-Genişleme1'!H71*'Yatırımlar-Genişleme1'!I71)+('Yatırımlar-Genişleme2'!H71*'Yatırımlar-Genişleme2'!I71))/SUM('Yatırımlar-Mevcut Bölge'!H71,'Yatırımlar-Genişleme1'!H71,'Yatırımlar-Genişleme2'!H71),"")</f>
        <v/>
      </c>
      <c r="J71" s="927" t="str">
        <f>IFERROR((('Yatırımlar-Mevcut Bölge'!H71*'Yatırımlar-Mevcut Bölge'!J71)+('Yatırımlar-Genişleme1'!H71*'Yatırımlar-Genişleme1'!J71)+('Yatırımlar-Genişleme2'!H71*'Yatırımlar-Genişleme2'!J71))/SUM('Yatırımlar-Mevcut Bölge'!H71,'Yatırımlar-Genişleme1'!H71,'Yatırımlar-Genişleme2'!H71),"")</f>
        <v/>
      </c>
      <c r="K71" s="969" t="str">
        <f t="shared" si="26"/>
        <v/>
      </c>
      <c r="L71" s="926">
        <f>'Yatırımlar-Mevcut Bölge'!L71+'Yatırımlar-Genişleme1'!L71+'Yatırımlar-Genişleme2'!L71</f>
        <v>0</v>
      </c>
      <c r="M71" s="927" t="str">
        <f>IFERROR((('Yatırımlar-Mevcut Bölge'!L71*'Yatırımlar-Mevcut Bölge'!M71)+('Yatırımlar-Genişleme1'!L71*'Yatırımlar-Genişleme1'!M71)+('Yatırımlar-Genişleme2'!L71*'Yatırımlar-Genişleme2'!M71))/SUM('Yatırımlar-Mevcut Bölge'!L71,'Yatırımlar-Genişleme1'!L71,'Yatırımlar-Genişleme2'!L71),"")</f>
        <v/>
      </c>
      <c r="N71" s="927" t="str">
        <f>IFERROR((('Yatırımlar-Mevcut Bölge'!L71*'Yatırımlar-Mevcut Bölge'!N71)+('Yatırımlar-Genişleme1'!L71*'Yatırımlar-Genişleme1'!N71)+('Yatırımlar-Genişleme2'!L71*'Yatırımlar-Genişleme2'!N71))/SUM('Yatırımlar-Mevcut Bölge'!L71,'Yatırımlar-Genişleme1'!L71,'Yatırımlar-Genişleme2'!L71),"")</f>
        <v/>
      </c>
      <c r="O71" s="969" t="str">
        <f t="shared" si="27"/>
        <v/>
      </c>
      <c r="P71" s="926">
        <f>'Yatırımlar-Mevcut Bölge'!P71+'Yatırımlar-Genişleme1'!P71+'Yatırımlar-Genişleme2'!P71</f>
        <v>0</v>
      </c>
      <c r="Q71" s="927" t="str">
        <f>IFERROR((('Yatırımlar-Mevcut Bölge'!P71*'Yatırımlar-Mevcut Bölge'!Q71)+('Yatırımlar-Genişleme1'!P71*'Yatırımlar-Genişleme1'!Q71)+('Yatırımlar-Genişleme2'!P71*'Yatırımlar-Genişleme2'!Q71))/SUM('Yatırımlar-Mevcut Bölge'!P71,'Yatırımlar-Genişleme1'!P71,'Yatırımlar-Genişleme2'!P71),"")</f>
        <v/>
      </c>
      <c r="R71" s="927" t="str">
        <f>IFERROR((('Yatırımlar-Mevcut Bölge'!P71*'Yatırımlar-Mevcut Bölge'!R71)+('Yatırımlar-Genişleme1'!P71*'Yatırımlar-Genişleme1'!R71)+('Yatırımlar-Genişleme2'!P71*'Yatırımlar-Genişleme2'!R71))/SUM('Yatırımlar-Mevcut Bölge'!P71,'Yatırımlar-Genişleme1'!P71,'Yatırımlar-Genişleme2'!P71),"")</f>
        <v/>
      </c>
      <c r="S71" s="906" t="str">
        <f t="shared" si="28"/>
        <v/>
      </c>
      <c r="T71" s="926">
        <f>'Yatırımlar-Mevcut Bölge'!T71+'Yatırımlar-Genişleme1'!T71+'Yatırımlar-Genişleme2'!T71</f>
        <v>0</v>
      </c>
      <c r="U71" s="927" t="str">
        <f>IFERROR((('Yatırımlar-Mevcut Bölge'!T71*'Yatırımlar-Mevcut Bölge'!U71)+('Yatırımlar-Genişleme1'!T71*'Yatırımlar-Genişleme1'!U71)+('Yatırımlar-Genişleme2'!T71*'Yatırımlar-Genişleme2'!U71))/SUM('Yatırımlar-Mevcut Bölge'!T71,'Yatırımlar-Genişleme1'!T71,'Yatırımlar-Genişleme2'!T71),"")</f>
        <v/>
      </c>
      <c r="V71" s="927" t="str">
        <f>IFERROR((('Yatırımlar-Mevcut Bölge'!T71*'Yatırımlar-Mevcut Bölge'!V71)+('Yatırımlar-Genişleme1'!T71*'Yatırımlar-Genişleme1'!V71)+('Yatırımlar-Genişleme2'!T71*'Yatırımlar-Genişleme2'!V71))/SUM('Yatırımlar-Mevcut Bölge'!T71,'Yatırımlar-Genişleme1'!T71,'Yatırımlar-Genişleme2'!T71),"")</f>
        <v/>
      </c>
      <c r="W71" s="906" t="str">
        <f t="shared" si="29"/>
        <v/>
      </c>
    </row>
    <row r="72" spans="2:23" ht="13.5" thickBot="1">
      <c r="B72" s="862" t="s">
        <v>1052</v>
      </c>
      <c r="C72" s="863" t="s">
        <v>738</v>
      </c>
      <c r="D72" s="901"/>
      <c r="E72" s="902"/>
      <c r="F72" s="902"/>
      <c r="G72" s="970">
        <f>'Yatırımlar-Mevcut Bölge'!G72+'Yatırımlar-Genişleme1'!G72+'Yatırımlar-Genişleme2'!G72</f>
        <v>0</v>
      </c>
      <c r="H72" s="901"/>
      <c r="I72" s="902"/>
      <c r="J72" s="902"/>
      <c r="K72" s="970">
        <f>'Yatırımlar-Mevcut Bölge'!K72+'Yatırımlar-Genişleme1'!K72+'Yatırımlar-Genişleme2'!K72</f>
        <v>0</v>
      </c>
      <c r="L72" s="901"/>
      <c r="M72" s="902"/>
      <c r="N72" s="902"/>
      <c r="O72" s="970">
        <f>'Yatırımlar-Mevcut Bölge'!O72+'Yatırımlar-Genişleme1'!O72+'Yatırımlar-Genişleme2'!O72</f>
        <v>0</v>
      </c>
      <c r="P72" s="901"/>
      <c r="Q72" s="902"/>
      <c r="R72" s="902"/>
      <c r="S72" s="970">
        <f>'Yatırımlar-Mevcut Bölge'!S72+'Yatırımlar-Genişleme1'!S72+'Yatırımlar-Genişleme2'!S72</f>
        <v>0</v>
      </c>
      <c r="T72" s="901"/>
      <c r="U72" s="902"/>
      <c r="V72" s="902"/>
      <c r="W72" s="970">
        <f>'Yatırımlar-Mevcut Bölge'!W72+'Yatırımlar-Genişleme1'!W72+'Yatırımlar-Genişleme2'!W72</f>
        <v>0</v>
      </c>
    </row>
    <row r="73" spans="2:23">
      <c r="B73" s="854" t="s">
        <v>1053</v>
      </c>
      <c r="C73" s="855"/>
      <c r="D73" s="856"/>
      <c r="E73" s="857"/>
      <c r="F73" s="857"/>
      <c r="G73" s="968">
        <f>SUM(G74,G87)</f>
        <v>0</v>
      </c>
      <c r="H73" s="856"/>
      <c r="I73" s="857"/>
      <c r="J73" s="857"/>
      <c r="K73" s="968">
        <f>SUM(K74,K87)</f>
        <v>0</v>
      </c>
      <c r="L73" s="856"/>
      <c r="M73" s="857"/>
      <c r="N73" s="857"/>
      <c r="O73" s="968">
        <f>SUM(O74,O87)</f>
        <v>0</v>
      </c>
      <c r="P73" s="856"/>
      <c r="Q73" s="857"/>
      <c r="R73" s="857"/>
      <c r="S73" s="858">
        <f>SUM(S74,S87)</f>
        <v>0</v>
      </c>
      <c r="T73" s="856"/>
      <c r="U73" s="857"/>
      <c r="V73" s="857"/>
      <c r="W73" s="858">
        <f>SUM(W74,W87)</f>
        <v>0</v>
      </c>
    </row>
    <row r="74" spans="2:23" ht="25.5">
      <c r="B74" s="864" t="s">
        <v>1054</v>
      </c>
      <c r="C74" s="855"/>
      <c r="D74" s="856"/>
      <c r="E74" s="857"/>
      <c r="F74" s="857"/>
      <c r="G74" s="968">
        <f>SUM(G75:G86)</f>
        <v>0</v>
      </c>
      <c r="H74" s="856"/>
      <c r="I74" s="857"/>
      <c r="J74" s="857"/>
      <c r="K74" s="968">
        <f>SUM(K75:K86)</f>
        <v>0</v>
      </c>
      <c r="L74" s="856"/>
      <c r="M74" s="857"/>
      <c r="N74" s="857"/>
      <c r="O74" s="968">
        <f>SUM(O75:O86)</f>
        <v>0</v>
      </c>
      <c r="P74" s="856"/>
      <c r="Q74" s="857"/>
      <c r="R74" s="857"/>
      <c r="S74" s="858">
        <f>SUM(S75:S86)</f>
        <v>0</v>
      </c>
      <c r="T74" s="856"/>
      <c r="U74" s="857"/>
      <c r="V74" s="857"/>
      <c r="W74" s="858">
        <f>SUM(W75:W86)</f>
        <v>0</v>
      </c>
    </row>
    <row r="75" spans="2:23">
      <c r="B75" s="912" t="s">
        <v>803</v>
      </c>
      <c r="C75" s="861" t="s">
        <v>100</v>
      </c>
      <c r="D75" s="926">
        <f>'Yatırımlar-Mevcut Bölge'!D75+'Yatırımlar-Genişleme1'!D75+'Yatırımlar-Genişleme2'!D75</f>
        <v>0</v>
      </c>
      <c r="E75" s="927" t="str">
        <f>IFERROR((('Yatırımlar-Mevcut Bölge'!D75*'Yatırımlar-Mevcut Bölge'!E75)+('Yatırımlar-Genişleme1'!D75*'Yatırımlar-Genişleme1'!E75)+('Yatırımlar-Genişleme2'!D75*'Yatırımlar-Genişleme2'!E75))/SUM('Yatırımlar-Mevcut Bölge'!D75,'Yatırımlar-Genişleme1'!D75,'Yatırımlar-Genişleme2'!D75),"")</f>
        <v/>
      </c>
      <c r="F75" s="927" t="str">
        <f>IFERROR((('Yatırımlar-Mevcut Bölge'!D75*'Yatırımlar-Mevcut Bölge'!F75)+('Yatırımlar-Genişleme1'!D75*'Yatırımlar-Genişleme1'!F75)+('Yatırımlar-Genişleme2'!D75*'Yatırımlar-Genişleme2'!F75))/SUM('Yatırımlar-Mevcut Bölge'!D75,'Yatırımlar-Genişleme1'!D75,'Yatırımlar-Genişleme2'!D75),"")</f>
        <v/>
      </c>
      <c r="G75" s="969" t="str">
        <f t="shared" ref="G75:G86" si="30">IFERROR(D75*(E75+F75),"")</f>
        <v/>
      </c>
      <c r="H75" s="926">
        <f>'Yatırımlar-Mevcut Bölge'!H75+'Yatırımlar-Genişleme1'!H75+'Yatırımlar-Genişleme2'!H75</f>
        <v>0</v>
      </c>
      <c r="I75" s="927" t="str">
        <f>IFERROR((('Yatırımlar-Mevcut Bölge'!H75*'Yatırımlar-Mevcut Bölge'!I75)+('Yatırımlar-Genişleme1'!H75*'Yatırımlar-Genişleme1'!I75)+('Yatırımlar-Genişleme2'!H75*'Yatırımlar-Genişleme2'!I75))/SUM('Yatırımlar-Mevcut Bölge'!H75,'Yatırımlar-Genişleme1'!H75,'Yatırımlar-Genişleme2'!H75),"")</f>
        <v/>
      </c>
      <c r="J75" s="927" t="str">
        <f>IFERROR((('Yatırımlar-Mevcut Bölge'!H75*'Yatırımlar-Mevcut Bölge'!J75)+('Yatırımlar-Genişleme1'!H75*'Yatırımlar-Genişleme1'!J75)+('Yatırımlar-Genişleme2'!H75*'Yatırımlar-Genişleme2'!J75))/SUM('Yatırımlar-Mevcut Bölge'!H75,'Yatırımlar-Genişleme1'!H75,'Yatırımlar-Genişleme2'!H75),"")</f>
        <v/>
      </c>
      <c r="K75" s="969" t="str">
        <f t="shared" ref="K75:K86" si="31">IFERROR(H75*(I75+J75),"")</f>
        <v/>
      </c>
      <c r="L75" s="926">
        <f>'Yatırımlar-Mevcut Bölge'!L75+'Yatırımlar-Genişleme1'!L75+'Yatırımlar-Genişleme2'!L75</f>
        <v>0</v>
      </c>
      <c r="M75" s="927" t="str">
        <f>IFERROR((('Yatırımlar-Mevcut Bölge'!L75*'Yatırımlar-Mevcut Bölge'!M75)+('Yatırımlar-Genişleme1'!L75*'Yatırımlar-Genişleme1'!M75)+('Yatırımlar-Genişleme2'!L75*'Yatırımlar-Genişleme2'!M75))/SUM('Yatırımlar-Mevcut Bölge'!L75,'Yatırımlar-Genişleme1'!L75,'Yatırımlar-Genişleme2'!L75),"")</f>
        <v/>
      </c>
      <c r="N75" s="927" t="str">
        <f>IFERROR((('Yatırımlar-Mevcut Bölge'!L75*'Yatırımlar-Mevcut Bölge'!N75)+('Yatırımlar-Genişleme1'!L75*'Yatırımlar-Genişleme1'!N75)+('Yatırımlar-Genişleme2'!L75*'Yatırımlar-Genişleme2'!N75))/SUM('Yatırımlar-Mevcut Bölge'!L75,'Yatırımlar-Genişleme1'!L75,'Yatırımlar-Genişleme2'!L75),"")</f>
        <v/>
      </c>
      <c r="O75" s="969" t="str">
        <f t="shared" ref="O75:O86" si="32">IFERROR(L75*(M75+N75),"")</f>
        <v/>
      </c>
      <c r="P75" s="926">
        <f>'Yatırımlar-Mevcut Bölge'!P75+'Yatırımlar-Genişleme1'!P75+'Yatırımlar-Genişleme2'!P75</f>
        <v>0</v>
      </c>
      <c r="Q75" s="927" t="str">
        <f>IFERROR((('Yatırımlar-Mevcut Bölge'!P75*'Yatırımlar-Mevcut Bölge'!Q75)+('Yatırımlar-Genişleme1'!P75*'Yatırımlar-Genişleme1'!Q75)+('Yatırımlar-Genişleme2'!P75*'Yatırımlar-Genişleme2'!Q75))/SUM('Yatırımlar-Mevcut Bölge'!P75,'Yatırımlar-Genişleme1'!P75,'Yatırımlar-Genişleme2'!P75),"")</f>
        <v/>
      </c>
      <c r="R75" s="927" t="str">
        <f>IFERROR((('Yatırımlar-Mevcut Bölge'!P75*'Yatırımlar-Mevcut Bölge'!R75)+('Yatırımlar-Genişleme1'!P75*'Yatırımlar-Genişleme1'!R75)+('Yatırımlar-Genişleme2'!P75*'Yatırımlar-Genişleme2'!R75))/SUM('Yatırımlar-Mevcut Bölge'!P75,'Yatırımlar-Genişleme1'!P75,'Yatırımlar-Genişleme2'!P75),"")</f>
        <v/>
      </c>
      <c r="S75" s="906" t="str">
        <f t="shared" ref="S75:S86" si="33">IFERROR(P75*(Q75+R75),"")</f>
        <v/>
      </c>
      <c r="T75" s="926">
        <f>'Yatırımlar-Mevcut Bölge'!T75+'Yatırımlar-Genişleme1'!T75+'Yatırımlar-Genişleme2'!T75</f>
        <v>0</v>
      </c>
      <c r="U75" s="927" t="str">
        <f>IFERROR((('Yatırımlar-Mevcut Bölge'!T75*'Yatırımlar-Mevcut Bölge'!U75)+('Yatırımlar-Genişleme1'!T75*'Yatırımlar-Genişleme1'!U75)+('Yatırımlar-Genişleme2'!T75*'Yatırımlar-Genişleme2'!U75))/SUM('Yatırımlar-Mevcut Bölge'!T75,'Yatırımlar-Genişleme1'!T75,'Yatırımlar-Genişleme2'!T75),"")</f>
        <v/>
      </c>
      <c r="V75" s="927" t="str">
        <f>IFERROR((('Yatırımlar-Mevcut Bölge'!T75*'Yatırımlar-Mevcut Bölge'!V75)+('Yatırımlar-Genişleme1'!T75*'Yatırımlar-Genişleme1'!V75)+('Yatırımlar-Genişleme2'!T75*'Yatırımlar-Genişleme2'!V75))/SUM('Yatırımlar-Mevcut Bölge'!T75,'Yatırımlar-Genişleme1'!T75,'Yatırımlar-Genişleme2'!T75),"")</f>
        <v/>
      </c>
      <c r="W75" s="906" t="str">
        <f t="shared" ref="W75:W86" si="34">IFERROR(T75*(U75+V75),"")</f>
        <v/>
      </c>
    </row>
    <row r="76" spans="2:23">
      <c r="B76" s="912" t="s">
        <v>804</v>
      </c>
      <c r="C76" s="861" t="s">
        <v>100</v>
      </c>
      <c r="D76" s="926">
        <f>'Yatırımlar-Mevcut Bölge'!D76+'Yatırımlar-Genişleme1'!D76+'Yatırımlar-Genişleme2'!D76</f>
        <v>0</v>
      </c>
      <c r="E76" s="927" t="str">
        <f>IFERROR((('Yatırımlar-Mevcut Bölge'!D76*'Yatırımlar-Mevcut Bölge'!E76)+('Yatırımlar-Genişleme1'!D76*'Yatırımlar-Genişleme1'!E76)+('Yatırımlar-Genişleme2'!D76*'Yatırımlar-Genişleme2'!E76))/SUM('Yatırımlar-Mevcut Bölge'!D76,'Yatırımlar-Genişleme1'!D76,'Yatırımlar-Genişleme2'!D76),"")</f>
        <v/>
      </c>
      <c r="F76" s="927" t="str">
        <f>IFERROR((('Yatırımlar-Mevcut Bölge'!D76*'Yatırımlar-Mevcut Bölge'!F76)+('Yatırımlar-Genişleme1'!D76*'Yatırımlar-Genişleme1'!F76)+('Yatırımlar-Genişleme2'!D76*'Yatırımlar-Genişleme2'!F76))/SUM('Yatırımlar-Mevcut Bölge'!D76,'Yatırımlar-Genişleme1'!D76,'Yatırımlar-Genişleme2'!D76),"")</f>
        <v/>
      </c>
      <c r="G76" s="969" t="str">
        <f t="shared" si="30"/>
        <v/>
      </c>
      <c r="H76" s="926">
        <f>'Yatırımlar-Mevcut Bölge'!H76+'Yatırımlar-Genişleme1'!H76+'Yatırımlar-Genişleme2'!H76</f>
        <v>0</v>
      </c>
      <c r="I76" s="927" t="str">
        <f>IFERROR((('Yatırımlar-Mevcut Bölge'!H76*'Yatırımlar-Mevcut Bölge'!I76)+('Yatırımlar-Genişleme1'!H76*'Yatırımlar-Genişleme1'!I76)+('Yatırımlar-Genişleme2'!H76*'Yatırımlar-Genişleme2'!I76))/SUM('Yatırımlar-Mevcut Bölge'!H76,'Yatırımlar-Genişleme1'!H76,'Yatırımlar-Genişleme2'!H76),"")</f>
        <v/>
      </c>
      <c r="J76" s="927" t="str">
        <f>IFERROR((('Yatırımlar-Mevcut Bölge'!H76*'Yatırımlar-Mevcut Bölge'!J76)+('Yatırımlar-Genişleme1'!H76*'Yatırımlar-Genişleme1'!J76)+('Yatırımlar-Genişleme2'!H76*'Yatırımlar-Genişleme2'!J76))/SUM('Yatırımlar-Mevcut Bölge'!H76,'Yatırımlar-Genişleme1'!H76,'Yatırımlar-Genişleme2'!H76),"")</f>
        <v/>
      </c>
      <c r="K76" s="969" t="str">
        <f t="shared" si="31"/>
        <v/>
      </c>
      <c r="L76" s="926">
        <f>'Yatırımlar-Mevcut Bölge'!L76+'Yatırımlar-Genişleme1'!L76+'Yatırımlar-Genişleme2'!L76</f>
        <v>0</v>
      </c>
      <c r="M76" s="927" t="str">
        <f>IFERROR((('Yatırımlar-Mevcut Bölge'!L76*'Yatırımlar-Mevcut Bölge'!M76)+('Yatırımlar-Genişleme1'!L76*'Yatırımlar-Genişleme1'!M76)+('Yatırımlar-Genişleme2'!L76*'Yatırımlar-Genişleme2'!M76))/SUM('Yatırımlar-Mevcut Bölge'!L76,'Yatırımlar-Genişleme1'!L76,'Yatırımlar-Genişleme2'!L76),"")</f>
        <v/>
      </c>
      <c r="N76" s="927" t="str">
        <f>IFERROR((('Yatırımlar-Mevcut Bölge'!L76*'Yatırımlar-Mevcut Bölge'!N76)+('Yatırımlar-Genişleme1'!L76*'Yatırımlar-Genişleme1'!N76)+('Yatırımlar-Genişleme2'!L76*'Yatırımlar-Genişleme2'!N76))/SUM('Yatırımlar-Mevcut Bölge'!L76,'Yatırımlar-Genişleme1'!L76,'Yatırımlar-Genişleme2'!L76),"")</f>
        <v/>
      </c>
      <c r="O76" s="969" t="str">
        <f t="shared" si="32"/>
        <v/>
      </c>
      <c r="P76" s="926">
        <f>'Yatırımlar-Mevcut Bölge'!P76+'Yatırımlar-Genişleme1'!P76+'Yatırımlar-Genişleme2'!P76</f>
        <v>0</v>
      </c>
      <c r="Q76" s="927" t="str">
        <f>IFERROR((('Yatırımlar-Mevcut Bölge'!P76*'Yatırımlar-Mevcut Bölge'!Q76)+('Yatırımlar-Genişleme1'!P76*'Yatırımlar-Genişleme1'!Q76)+('Yatırımlar-Genişleme2'!P76*'Yatırımlar-Genişleme2'!Q76))/SUM('Yatırımlar-Mevcut Bölge'!P76,'Yatırımlar-Genişleme1'!P76,'Yatırımlar-Genişleme2'!P76),"")</f>
        <v/>
      </c>
      <c r="R76" s="927" t="str">
        <f>IFERROR((('Yatırımlar-Mevcut Bölge'!P76*'Yatırımlar-Mevcut Bölge'!R76)+('Yatırımlar-Genişleme1'!P76*'Yatırımlar-Genişleme1'!R76)+('Yatırımlar-Genişleme2'!P76*'Yatırımlar-Genişleme2'!R76))/SUM('Yatırımlar-Mevcut Bölge'!P76,'Yatırımlar-Genişleme1'!P76,'Yatırımlar-Genişleme2'!P76),"")</f>
        <v/>
      </c>
      <c r="S76" s="906" t="str">
        <f t="shared" si="33"/>
        <v/>
      </c>
      <c r="T76" s="926">
        <f>'Yatırımlar-Mevcut Bölge'!T76+'Yatırımlar-Genişleme1'!T76+'Yatırımlar-Genişleme2'!T76</f>
        <v>0</v>
      </c>
      <c r="U76" s="927" t="str">
        <f>IFERROR((('Yatırımlar-Mevcut Bölge'!T76*'Yatırımlar-Mevcut Bölge'!U76)+('Yatırımlar-Genişleme1'!T76*'Yatırımlar-Genişleme1'!U76)+('Yatırımlar-Genişleme2'!T76*'Yatırımlar-Genişleme2'!U76))/SUM('Yatırımlar-Mevcut Bölge'!T76,'Yatırımlar-Genişleme1'!T76,'Yatırımlar-Genişleme2'!T76),"")</f>
        <v/>
      </c>
      <c r="V76" s="927" t="str">
        <f>IFERROR((('Yatırımlar-Mevcut Bölge'!T76*'Yatırımlar-Mevcut Bölge'!V76)+('Yatırımlar-Genişleme1'!T76*'Yatırımlar-Genişleme1'!V76)+('Yatırımlar-Genişleme2'!T76*'Yatırımlar-Genişleme2'!V76))/SUM('Yatırımlar-Mevcut Bölge'!T76,'Yatırımlar-Genişleme1'!T76,'Yatırımlar-Genişleme2'!T76),"")</f>
        <v/>
      </c>
      <c r="W76" s="906" t="str">
        <f t="shared" si="34"/>
        <v/>
      </c>
    </row>
    <row r="77" spans="2:23">
      <c r="B77" s="912" t="s">
        <v>805</v>
      </c>
      <c r="C77" s="861" t="s">
        <v>100</v>
      </c>
      <c r="D77" s="926">
        <f>'Yatırımlar-Mevcut Bölge'!D77+'Yatırımlar-Genişleme1'!D77+'Yatırımlar-Genişleme2'!D77</f>
        <v>0</v>
      </c>
      <c r="E77" s="927" t="str">
        <f>IFERROR((('Yatırımlar-Mevcut Bölge'!D77*'Yatırımlar-Mevcut Bölge'!E77)+('Yatırımlar-Genişleme1'!D77*'Yatırımlar-Genişleme1'!E77)+('Yatırımlar-Genişleme2'!D77*'Yatırımlar-Genişleme2'!E77))/SUM('Yatırımlar-Mevcut Bölge'!D77,'Yatırımlar-Genişleme1'!D77,'Yatırımlar-Genişleme2'!D77),"")</f>
        <v/>
      </c>
      <c r="F77" s="927" t="str">
        <f>IFERROR((('Yatırımlar-Mevcut Bölge'!D77*'Yatırımlar-Mevcut Bölge'!F77)+('Yatırımlar-Genişleme1'!D77*'Yatırımlar-Genişleme1'!F77)+('Yatırımlar-Genişleme2'!D77*'Yatırımlar-Genişleme2'!F77))/SUM('Yatırımlar-Mevcut Bölge'!D77,'Yatırımlar-Genişleme1'!D77,'Yatırımlar-Genişleme2'!D77),"")</f>
        <v/>
      </c>
      <c r="G77" s="969" t="str">
        <f t="shared" si="30"/>
        <v/>
      </c>
      <c r="H77" s="926">
        <f>'Yatırımlar-Mevcut Bölge'!H77+'Yatırımlar-Genişleme1'!H77+'Yatırımlar-Genişleme2'!H77</f>
        <v>0</v>
      </c>
      <c r="I77" s="927" t="str">
        <f>IFERROR((('Yatırımlar-Mevcut Bölge'!H77*'Yatırımlar-Mevcut Bölge'!I77)+('Yatırımlar-Genişleme1'!H77*'Yatırımlar-Genişleme1'!I77)+('Yatırımlar-Genişleme2'!H77*'Yatırımlar-Genişleme2'!I77))/SUM('Yatırımlar-Mevcut Bölge'!H77,'Yatırımlar-Genişleme1'!H77,'Yatırımlar-Genişleme2'!H77),"")</f>
        <v/>
      </c>
      <c r="J77" s="927" t="str">
        <f>IFERROR((('Yatırımlar-Mevcut Bölge'!H77*'Yatırımlar-Mevcut Bölge'!J77)+('Yatırımlar-Genişleme1'!H77*'Yatırımlar-Genişleme1'!J77)+('Yatırımlar-Genişleme2'!H77*'Yatırımlar-Genişleme2'!J77))/SUM('Yatırımlar-Mevcut Bölge'!H77,'Yatırımlar-Genişleme1'!H77,'Yatırımlar-Genişleme2'!H77),"")</f>
        <v/>
      </c>
      <c r="K77" s="969" t="str">
        <f t="shared" si="31"/>
        <v/>
      </c>
      <c r="L77" s="926">
        <f>'Yatırımlar-Mevcut Bölge'!L77+'Yatırımlar-Genişleme1'!L77+'Yatırımlar-Genişleme2'!L77</f>
        <v>0</v>
      </c>
      <c r="M77" s="927" t="str">
        <f>IFERROR((('Yatırımlar-Mevcut Bölge'!L77*'Yatırımlar-Mevcut Bölge'!M77)+('Yatırımlar-Genişleme1'!L77*'Yatırımlar-Genişleme1'!M77)+('Yatırımlar-Genişleme2'!L77*'Yatırımlar-Genişleme2'!M77))/SUM('Yatırımlar-Mevcut Bölge'!L77,'Yatırımlar-Genişleme1'!L77,'Yatırımlar-Genişleme2'!L77),"")</f>
        <v/>
      </c>
      <c r="N77" s="927" t="str">
        <f>IFERROR((('Yatırımlar-Mevcut Bölge'!L77*'Yatırımlar-Mevcut Bölge'!N77)+('Yatırımlar-Genişleme1'!L77*'Yatırımlar-Genişleme1'!N77)+('Yatırımlar-Genişleme2'!L77*'Yatırımlar-Genişleme2'!N77))/SUM('Yatırımlar-Mevcut Bölge'!L77,'Yatırımlar-Genişleme1'!L77,'Yatırımlar-Genişleme2'!L77),"")</f>
        <v/>
      </c>
      <c r="O77" s="969" t="str">
        <f t="shared" si="32"/>
        <v/>
      </c>
      <c r="P77" s="926">
        <f>'Yatırımlar-Mevcut Bölge'!P77+'Yatırımlar-Genişleme1'!P77+'Yatırımlar-Genişleme2'!P77</f>
        <v>0</v>
      </c>
      <c r="Q77" s="927" t="str">
        <f>IFERROR((('Yatırımlar-Mevcut Bölge'!P77*'Yatırımlar-Mevcut Bölge'!Q77)+('Yatırımlar-Genişleme1'!P77*'Yatırımlar-Genişleme1'!Q77)+('Yatırımlar-Genişleme2'!P77*'Yatırımlar-Genişleme2'!Q77))/SUM('Yatırımlar-Mevcut Bölge'!P77,'Yatırımlar-Genişleme1'!P77,'Yatırımlar-Genişleme2'!P77),"")</f>
        <v/>
      </c>
      <c r="R77" s="927" t="str">
        <f>IFERROR((('Yatırımlar-Mevcut Bölge'!P77*'Yatırımlar-Mevcut Bölge'!R77)+('Yatırımlar-Genişleme1'!P77*'Yatırımlar-Genişleme1'!R77)+('Yatırımlar-Genişleme2'!P77*'Yatırımlar-Genişleme2'!R77))/SUM('Yatırımlar-Mevcut Bölge'!P77,'Yatırımlar-Genişleme1'!P77,'Yatırımlar-Genişleme2'!P77),"")</f>
        <v/>
      </c>
      <c r="S77" s="906" t="str">
        <f t="shared" si="33"/>
        <v/>
      </c>
      <c r="T77" s="926">
        <f>'Yatırımlar-Mevcut Bölge'!T77+'Yatırımlar-Genişleme1'!T77+'Yatırımlar-Genişleme2'!T77</f>
        <v>0</v>
      </c>
      <c r="U77" s="927" t="str">
        <f>IFERROR((('Yatırımlar-Mevcut Bölge'!T77*'Yatırımlar-Mevcut Bölge'!U77)+('Yatırımlar-Genişleme1'!T77*'Yatırımlar-Genişleme1'!U77)+('Yatırımlar-Genişleme2'!T77*'Yatırımlar-Genişleme2'!U77))/SUM('Yatırımlar-Mevcut Bölge'!T77,'Yatırımlar-Genişleme1'!T77,'Yatırımlar-Genişleme2'!T77),"")</f>
        <v/>
      </c>
      <c r="V77" s="927" t="str">
        <f>IFERROR((('Yatırımlar-Mevcut Bölge'!T77*'Yatırımlar-Mevcut Bölge'!V77)+('Yatırımlar-Genişleme1'!T77*'Yatırımlar-Genişleme1'!V77)+('Yatırımlar-Genişleme2'!T77*'Yatırımlar-Genişleme2'!V77))/SUM('Yatırımlar-Mevcut Bölge'!T77,'Yatırımlar-Genişleme1'!T77,'Yatırımlar-Genişleme2'!T77),"")</f>
        <v/>
      </c>
      <c r="W77" s="906" t="str">
        <f t="shared" si="34"/>
        <v/>
      </c>
    </row>
    <row r="78" spans="2:23">
      <c r="B78" s="912" t="s">
        <v>806</v>
      </c>
      <c r="C78" s="861" t="s">
        <v>100</v>
      </c>
      <c r="D78" s="926">
        <f>'Yatırımlar-Mevcut Bölge'!D78+'Yatırımlar-Genişleme1'!D78+'Yatırımlar-Genişleme2'!D78</f>
        <v>0</v>
      </c>
      <c r="E78" s="927" t="str">
        <f>IFERROR((('Yatırımlar-Mevcut Bölge'!D78*'Yatırımlar-Mevcut Bölge'!E78)+('Yatırımlar-Genişleme1'!D78*'Yatırımlar-Genişleme1'!E78)+('Yatırımlar-Genişleme2'!D78*'Yatırımlar-Genişleme2'!E78))/SUM('Yatırımlar-Mevcut Bölge'!D78,'Yatırımlar-Genişleme1'!D78,'Yatırımlar-Genişleme2'!D78),"")</f>
        <v/>
      </c>
      <c r="F78" s="927" t="str">
        <f>IFERROR((('Yatırımlar-Mevcut Bölge'!D78*'Yatırımlar-Mevcut Bölge'!F78)+('Yatırımlar-Genişleme1'!D78*'Yatırımlar-Genişleme1'!F78)+('Yatırımlar-Genişleme2'!D78*'Yatırımlar-Genişleme2'!F78))/SUM('Yatırımlar-Mevcut Bölge'!D78,'Yatırımlar-Genişleme1'!D78,'Yatırımlar-Genişleme2'!D78),"")</f>
        <v/>
      </c>
      <c r="G78" s="969" t="str">
        <f t="shared" si="30"/>
        <v/>
      </c>
      <c r="H78" s="926">
        <f>'Yatırımlar-Mevcut Bölge'!H78+'Yatırımlar-Genişleme1'!H78+'Yatırımlar-Genişleme2'!H78</f>
        <v>0</v>
      </c>
      <c r="I78" s="927" t="str">
        <f>IFERROR((('Yatırımlar-Mevcut Bölge'!H78*'Yatırımlar-Mevcut Bölge'!I78)+('Yatırımlar-Genişleme1'!H78*'Yatırımlar-Genişleme1'!I78)+('Yatırımlar-Genişleme2'!H78*'Yatırımlar-Genişleme2'!I78))/SUM('Yatırımlar-Mevcut Bölge'!H78,'Yatırımlar-Genişleme1'!H78,'Yatırımlar-Genişleme2'!H78),"")</f>
        <v/>
      </c>
      <c r="J78" s="927" t="str">
        <f>IFERROR((('Yatırımlar-Mevcut Bölge'!H78*'Yatırımlar-Mevcut Bölge'!J78)+('Yatırımlar-Genişleme1'!H78*'Yatırımlar-Genişleme1'!J78)+('Yatırımlar-Genişleme2'!H78*'Yatırımlar-Genişleme2'!J78))/SUM('Yatırımlar-Mevcut Bölge'!H78,'Yatırımlar-Genişleme1'!H78,'Yatırımlar-Genişleme2'!H78),"")</f>
        <v/>
      </c>
      <c r="K78" s="969" t="str">
        <f t="shared" si="31"/>
        <v/>
      </c>
      <c r="L78" s="926">
        <f>'Yatırımlar-Mevcut Bölge'!L78+'Yatırımlar-Genişleme1'!L78+'Yatırımlar-Genişleme2'!L78</f>
        <v>0</v>
      </c>
      <c r="M78" s="927" t="str">
        <f>IFERROR((('Yatırımlar-Mevcut Bölge'!L78*'Yatırımlar-Mevcut Bölge'!M78)+('Yatırımlar-Genişleme1'!L78*'Yatırımlar-Genişleme1'!M78)+('Yatırımlar-Genişleme2'!L78*'Yatırımlar-Genişleme2'!M78))/SUM('Yatırımlar-Mevcut Bölge'!L78,'Yatırımlar-Genişleme1'!L78,'Yatırımlar-Genişleme2'!L78),"")</f>
        <v/>
      </c>
      <c r="N78" s="927" t="str">
        <f>IFERROR((('Yatırımlar-Mevcut Bölge'!L78*'Yatırımlar-Mevcut Bölge'!N78)+('Yatırımlar-Genişleme1'!L78*'Yatırımlar-Genişleme1'!N78)+('Yatırımlar-Genişleme2'!L78*'Yatırımlar-Genişleme2'!N78))/SUM('Yatırımlar-Mevcut Bölge'!L78,'Yatırımlar-Genişleme1'!L78,'Yatırımlar-Genişleme2'!L78),"")</f>
        <v/>
      </c>
      <c r="O78" s="969" t="str">
        <f t="shared" si="32"/>
        <v/>
      </c>
      <c r="P78" s="926">
        <f>'Yatırımlar-Mevcut Bölge'!P78+'Yatırımlar-Genişleme1'!P78+'Yatırımlar-Genişleme2'!P78</f>
        <v>0</v>
      </c>
      <c r="Q78" s="927" t="str">
        <f>IFERROR((('Yatırımlar-Mevcut Bölge'!P78*'Yatırımlar-Mevcut Bölge'!Q78)+('Yatırımlar-Genişleme1'!P78*'Yatırımlar-Genişleme1'!Q78)+('Yatırımlar-Genişleme2'!P78*'Yatırımlar-Genişleme2'!Q78))/SUM('Yatırımlar-Mevcut Bölge'!P78,'Yatırımlar-Genişleme1'!P78,'Yatırımlar-Genişleme2'!P78),"")</f>
        <v/>
      </c>
      <c r="R78" s="927" t="str">
        <f>IFERROR((('Yatırımlar-Mevcut Bölge'!P78*'Yatırımlar-Mevcut Bölge'!R78)+('Yatırımlar-Genişleme1'!P78*'Yatırımlar-Genişleme1'!R78)+('Yatırımlar-Genişleme2'!P78*'Yatırımlar-Genişleme2'!R78))/SUM('Yatırımlar-Mevcut Bölge'!P78,'Yatırımlar-Genişleme1'!P78,'Yatırımlar-Genişleme2'!P78),"")</f>
        <v/>
      </c>
      <c r="S78" s="906" t="str">
        <f t="shared" si="33"/>
        <v/>
      </c>
      <c r="T78" s="926">
        <f>'Yatırımlar-Mevcut Bölge'!T78+'Yatırımlar-Genişleme1'!T78+'Yatırımlar-Genişleme2'!T78</f>
        <v>0</v>
      </c>
      <c r="U78" s="927" t="str">
        <f>IFERROR((('Yatırımlar-Mevcut Bölge'!T78*'Yatırımlar-Mevcut Bölge'!U78)+('Yatırımlar-Genişleme1'!T78*'Yatırımlar-Genişleme1'!U78)+('Yatırımlar-Genişleme2'!T78*'Yatırımlar-Genişleme2'!U78))/SUM('Yatırımlar-Mevcut Bölge'!T78,'Yatırımlar-Genişleme1'!T78,'Yatırımlar-Genişleme2'!T78),"")</f>
        <v/>
      </c>
      <c r="V78" s="927" t="str">
        <f>IFERROR((('Yatırımlar-Mevcut Bölge'!T78*'Yatırımlar-Mevcut Bölge'!V78)+('Yatırımlar-Genişleme1'!T78*'Yatırımlar-Genişleme1'!V78)+('Yatırımlar-Genişleme2'!T78*'Yatırımlar-Genişleme2'!V78))/SUM('Yatırımlar-Mevcut Bölge'!T78,'Yatırımlar-Genişleme1'!T78,'Yatırımlar-Genişleme2'!T78),"")</f>
        <v/>
      </c>
      <c r="W78" s="906" t="str">
        <f t="shared" si="34"/>
        <v/>
      </c>
    </row>
    <row r="79" spans="2:23">
      <c r="B79" s="912" t="s">
        <v>807</v>
      </c>
      <c r="C79" s="861" t="s">
        <v>100</v>
      </c>
      <c r="D79" s="926">
        <f>'Yatırımlar-Mevcut Bölge'!D79+'Yatırımlar-Genişleme1'!D79+'Yatırımlar-Genişleme2'!D79</f>
        <v>0</v>
      </c>
      <c r="E79" s="927" t="str">
        <f>IFERROR((('Yatırımlar-Mevcut Bölge'!D79*'Yatırımlar-Mevcut Bölge'!E79)+('Yatırımlar-Genişleme1'!D79*'Yatırımlar-Genişleme1'!E79)+('Yatırımlar-Genişleme2'!D79*'Yatırımlar-Genişleme2'!E79))/SUM('Yatırımlar-Mevcut Bölge'!D79,'Yatırımlar-Genişleme1'!D79,'Yatırımlar-Genişleme2'!D79),"")</f>
        <v/>
      </c>
      <c r="F79" s="927" t="str">
        <f>IFERROR((('Yatırımlar-Mevcut Bölge'!D79*'Yatırımlar-Mevcut Bölge'!F79)+('Yatırımlar-Genişleme1'!D79*'Yatırımlar-Genişleme1'!F79)+('Yatırımlar-Genişleme2'!D79*'Yatırımlar-Genişleme2'!F79))/SUM('Yatırımlar-Mevcut Bölge'!D79,'Yatırımlar-Genişleme1'!D79,'Yatırımlar-Genişleme2'!D79),"")</f>
        <v/>
      </c>
      <c r="G79" s="969" t="str">
        <f t="shared" si="30"/>
        <v/>
      </c>
      <c r="H79" s="926">
        <f>'Yatırımlar-Mevcut Bölge'!H79+'Yatırımlar-Genişleme1'!H79+'Yatırımlar-Genişleme2'!H79</f>
        <v>0</v>
      </c>
      <c r="I79" s="927" t="str">
        <f>IFERROR((('Yatırımlar-Mevcut Bölge'!H79*'Yatırımlar-Mevcut Bölge'!I79)+('Yatırımlar-Genişleme1'!H79*'Yatırımlar-Genişleme1'!I79)+('Yatırımlar-Genişleme2'!H79*'Yatırımlar-Genişleme2'!I79))/SUM('Yatırımlar-Mevcut Bölge'!H79,'Yatırımlar-Genişleme1'!H79,'Yatırımlar-Genişleme2'!H79),"")</f>
        <v/>
      </c>
      <c r="J79" s="927" t="str">
        <f>IFERROR((('Yatırımlar-Mevcut Bölge'!H79*'Yatırımlar-Mevcut Bölge'!J79)+('Yatırımlar-Genişleme1'!H79*'Yatırımlar-Genişleme1'!J79)+('Yatırımlar-Genişleme2'!H79*'Yatırımlar-Genişleme2'!J79))/SUM('Yatırımlar-Mevcut Bölge'!H79,'Yatırımlar-Genişleme1'!H79,'Yatırımlar-Genişleme2'!H79),"")</f>
        <v/>
      </c>
      <c r="K79" s="969" t="str">
        <f t="shared" si="31"/>
        <v/>
      </c>
      <c r="L79" s="926">
        <f>'Yatırımlar-Mevcut Bölge'!L79+'Yatırımlar-Genişleme1'!L79+'Yatırımlar-Genişleme2'!L79</f>
        <v>0</v>
      </c>
      <c r="M79" s="927" t="str">
        <f>IFERROR((('Yatırımlar-Mevcut Bölge'!L79*'Yatırımlar-Mevcut Bölge'!M79)+('Yatırımlar-Genişleme1'!L79*'Yatırımlar-Genişleme1'!M79)+('Yatırımlar-Genişleme2'!L79*'Yatırımlar-Genişleme2'!M79))/SUM('Yatırımlar-Mevcut Bölge'!L79,'Yatırımlar-Genişleme1'!L79,'Yatırımlar-Genişleme2'!L79),"")</f>
        <v/>
      </c>
      <c r="N79" s="927" t="str">
        <f>IFERROR((('Yatırımlar-Mevcut Bölge'!L79*'Yatırımlar-Mevcut Bölge'!N79)+('Yatırımlar-Genişleme1'!L79*'Yatırımlar-Genişleme1'!N79)+('Yatırımlar-Genişleme2'!L79*'Yatırımlar-Genişleme2'!N79))/SUM('Yatırımlar-Mevcut Bölge'!L79,'Yatırımlar-Genişleme1'!L79,'Yatırımlar-Genişleme2'!L79),"")</f>
        <v/>
      </c>
      <c r="O79" s="969" t="str">
        <f t="shared" si="32"/>
        <v/>
      </c>
      <c r="P79" s="926">
        <f>'Yatırımlar-Mevcut Bölge'!P79+'Yatırımlar-Genişleme1'!P79+'Yatırımlar-Genişleme2'!P79</f>
        <v>0</v>
      </c>
      <c r="Q79" s="927" t="str">
        <f>IFERROR((('Yatırımlar-Mevcut Bölge'!P79*'Yatırımlar-Mevcut Bölge'!Q79)+('Yatırımlar-Genişleme1'!P79*'Yatırımlar-Genişleme1'!Q79)+('Yatırımlar-Genişleme2'!P79*'Yatırımlar-Genişleme2'!Q79))/SUM('Yatırımlar-Mevcut Bölge'!P79,'Yatırımlar-Genişleme1'!P79,'Yatırımlar-Genişleme2'!P79),"")</f>
        <v/>
      </c>
      <c r="R79" s="927" t="str">
        <f>IFERROR((('Yatırımlar-Mevcut Bölge'!P79*'Yatırımlar-Mevcut Bölge'!R79)+('Yatırımlar-Genişleme1'!P79*'Yatırımlar-Genişleme1'!R79)+('Yatırımlar-Genişleme2'!P79*'Yatırımlar-Genişleme2'!R79))/SUM('Yatırımlar-Mevcut Bölge'!P79,'Yatırımlar-Genişleme1'!P79,'Yatırımlar-Genişleme2'!P79),"")</f>
        <v/>
      </c>
      <c r="S79" s="906" t="str">
        <f t="shared" si="33"/>
        <v/>
      </c>
      <c r="T79" s="926">
        <f>'Yatırımlar-Mevcut Bölge'!T79+'Yatırımlar-Genişleme1'!T79+'Yatırımlar-Genişleme2'!T79</f>
        <v>0</v>
      </c>
      <c r="U79" s="927" t="str">
        <f>IFERROR((('Yatırımlar-Mevcut Bölge'!T79*'Yatırımlar-Mevcut Bölge'!U79)+('Yatırımlar-Genişleme1'!T79*'Yatırımlar-Genişleme1'!U79)+('Yatırımlar-Genişleme2'!T79*'Yatırımlar-Genişleme2'!U79))/SUM('Yatırımlar-Mevcut Bölge'!T79,'Yatırımlar-Genişleme1'!T79,'Yatırımlar-Genişleme2'!T79),"")</f>
        <v/>
      </c>
      <c r="V79" s="927" t="str">
        <f>IFERROR((('Yatırımlar-Mevcut Bölge'!T79*'Yatırımlar-Mevcut Bölge'!V79)+('Yatırımlar-Genişleme1'!T79*'Yatırımlar-Genişleme1'!V79)+('Yatırımlar-Genişleme2'!T79*'Yatırımlar-Genişleme2'!V79))/SUM('Yatırımlar-Mevcut Bölge'!T79,'Yatırımlar-Genişleme1'!T79,'Yatırımlar-Genişleme2'!T79),"")</f>
        <v/>
      </c>
      <c r="W79" s="906" t="str">
        <f t="shared" si="34"/>
        <v/>
      </c>
    </row>
    <row r="80" spans="2:23">
      <c r="B80" s="912" t="s">
        <v>808</v>
      </c>
      <c r="C80" s="861" t="s">
        <v>100</v>
      </c>
      <c r="D80" s="926">
        <f>'Yatırımlar-Mevcut Bölge'!D80+'Yatırımlar-Genişleme1'!D80+'Yatırımlar-Genişleme2'!D80</f>
        <v>0</v>
      </c>
      <c r="E80" s="927" t="str">
        <f>IFERROR((('Yatırımlar-Mevcut Bölge'!D80*'Yatırımlar-Mevcut Bölge'!E80)+('Yatırımlar-Genişleme1'!D80*'Yatırımlar-Genişleme1'!E80)+('Yatırımlar-Genişleme2'!D80*'Yatırımlar-Genişleme2'!E80))/SUM('Yatırımlar-Mevcut Bölge'!D80,'Yatırımlar-Genişleme1'!D80,'Yatırımlar-Genişleme2'!D80),"")</f>
        <v/>
      </c>
      <c r="F80" s="927" t="str">
        <f>IFERROR((('Yatırımlar-Mevcut Bölge'!D80*'Yatırımlar-Mevcut Bölge'!F80)+('Yatırımlar-Genişleme1'!D80*'Yatırımlar-Genişleme1'!F80)+('Yatırımlar-Genişleme2'!D80*'Yatırımlar-Genişleme2'!F80))/SUM('Yatırımlar-Mevcut Bölge'!D80,'Yatırımlar-Genişleme1'!D80,'Yatırımlar-Genişleme2'!D80),"")</f>
        <v/>
      </c>
      <c r="G80" s="969" t="str">
        <f t="shared" si="30"/>
        <v/>
      </c>
      <c r="H80" s="926">
        <f>'Yatırımlar-Mevcut Bölge'!H80+'Yatırımlar-Genişleme1'!H80+'Yatırımlar-Genişleme2'!H80</f>
        <v>0</v>
      </c>
      <c r="I80" s="927" t="str">
        <f>IFERROR((('Yatırımlar-Mevcut Bölge'!H80*'Yatırımlar-Mevcut Bölge'!I80)+('Yatırımlar-Genişleme1'!H80*'Yatırımlar-Genişleme1'!I80)+('Yatırımlar-Genişleme2'!H80*'Yatırımlar-Genişleme2'!I80))/SUM('Yatırımlar-Mevcut Bölge'!H80,'Yatırımlar-Genişleme1'!H80,'Yatırımlar-Genişleme2'!H80),"")</f>
        <v/>
      </c>
      <c r="J80" s="927" t="str">
        <f>IFERROR((('Yatırımlar-Mevcut Bölge'!H80*'Yatırımlar-Mevcut Bölge'!J80)+('Yatırımlar-Genişleme1'!H80*'Yatırımlar-Genişleme1'!J80)+('Yatırımlar-Genişleme2'!H80*'Yatırımlar-Genişleme2'!J80))/SUM('Yatırımlar-Mevcut Bölge'!H80,'Yatırımlar-Genişleme1'!H80,'Yatırımlar-Genişleme2'!H80),"")</f>
        <v/>
      </c>
      <c r="K80" s="969" t="str">
        <f t="shared" si="31"/>
        <v/>
      </c>
      <c r="L80" s="926">
        <f>'Yatırımlar-Mevcut Bölge'!L80+'Yatırımlar-Genişleme1'!L80+'Yatırımlar-Genişleme2'!L80</f>
        <v>0</v>
      </c>
      <c r="M80" s="927" t="str">
        <f>IFERROR((('Yatırımlar-Mevcut Bölge'!L80*'Yatırımlar-Mevcut Bölge'!M80)+('Yatırımlar-Genişleme1'!L80*'Yatırımlar-Genişleme1'!M80)+('Yatırımlar-Genişleme2'!L80*'Yatırımlar-Genişleme2'!M80))/SUM('Yatırımlar-Mevcut Bölge'!L80,'Yatırımlar-Genişleme1'!L80,'Yatırımlar-Genişleme2'!L80),"")</f>
        <v/>
      </c>
      <c r="N80" s="927" t="str">
        <f>IFERROR((('Yatırımlar-Mevcut Bölge'!L80*'Yatırımlar-Mevcut Bölge'!N80)+('Yatırımlar-Genişleme1'!L80*'Yatırımlar-Genişleme1'!N80)+('Yatırımlar-Genişleme2'!L80*'Yatırımlar-Genişleme2'!N80))/SUM('Yatırımlar-Mevcut Bölge'!L80,'Yatırımlar-Genişleme1'!L80,'Yatırımlar-Genişleme2'!L80),"")</f>
        <v/>
      </c>
      <c r="O80" s="969" t="str">
        <f t="shared" si="32"/>
        <v/>
      </c>
      <c r="P80" s="926">
        <f>'Yatırımlar-Mevcut Bölge'!P80+'Yatırımlar-Genişleme1'!P80+'Yatırımlar-Genişleme2'!P80</f>
        <v>0</v>
      </c>
      <c r="Q80" s="927" t="str">
        <f>IFERROR((('Yatırımlar-Mevcut Bölge'!P80*'Yatırımlar-Mevcut Bölge'!Q80)+('Yatırımlar-Genişleme1'!P80*'Yatırımlar-Genişleme1'!Q80)+('Yatırımlar-Genişleme2'!P80*'Yatırımlar-Genişleme2'!Q80))/SUM('Yatırımlar-Mevcut Bölge'!P80,'Yatırımlar-Genişleme1'!P80,'Yatırımlar-Genişleme2'!P80),"")</f>
        <v/>
      </c>
      <c r="R80" s="927" t="str">
        <f>IFERROR((('Yatırımlar-Mevcut Bölge'!P80*'Yatırımlar-Mevcut Bölge'!R80)+('Yatırımlar-Genişleme1'!P80*'Yatırımlar-Genişleme1'!R80)+('Yatırımlar-Genişleme2'!P80*'Yatırımlar-Genişleme2'!R80))/SUM('Yatırımlar-Mevcut Bölge'!P80,'Yatırımlar-Genişleme1'!P80,'Yatırımlar-Genişleme2'!P80),"")</f>
        <v/>
      </c>
      <c r="S80" s="906" t="str">
        <f t="shared" si="33"/>
        <v/>
      </c>
      <c r="T80" s="926">
        <f>'Yatırımlar-Mevcut Bölge'!T80+'Yatırımlar-Genişleme1'!T80+'Yatırımlar-Genişleme2'!T80</f>
        <v>0</v>
      </c>
      <c r="U80" s="927" t="str">
        <f>IFERROR((('Yatırımlar-Mevcut Bölge'!T80*'Yatırımlar-Mevcut Bölge'!U80)+('Yatırımlar-Genişleme1'!T80*'Yatırımlar-Genişleme1'!U80)+('Yatırımlar-Genişleme2'!T80*'Yatırımlar-Genişleme2'!U80))/SUM('Yatırımlar-Mevcut Bölge'!T80,'Yatırımlar-Genişleme1'!T80,'Yatırımlar-Genişleme2'!T80),"")</f>
        <v/>
      </c>
      <c r="V80" s="927" t="str">
        <f>IFERROR((('Yatırımlar-Mevcut Bölge'!T80*'Yatırımlar-Mevcut Bölge'!V80)+('Yatırımlar-Genişleme1'!T80*'Yatırımlar-Genişleme1'!V80)+('Yatırımlar-Genişleme2'!T80*'Yatırımlar-Genişleme2'!V80))/SUM('Yatırımlar-Mevcut Bölge'!T80,'Yatırımlar-Genişleme1'!T80,'Yatırımlar-Genişleme2'!T80),"")</f>
        <v/>
      </c>
      <c r="W80" s="906" t="str">
        <f t="shared" si="34"/>
        <v/>
      </c>
    </row>
    <row r="81" spans="2:23">
      <c r="B81" s="912" t="s">
        <v>809</v>
      </c>
      <c r="C81" s="861" t="s">
        <v>100</v>
      </c>
      <c r="D81" s="926">
        <f>'Yatırımlar-Mevcut Bölge'!D81+'Yatırımlar-Genişleme1'!D81+'Yatırımlar-Genişleme2'!D81</f>
        <v>0</v>
      </c>
      <c r="E81" s="927" t="str">
        <f>IFERROR((('Yatırımlar-Mevcut Bölge'!D81*'Yatırımlar-Mevcut Bölge'!E81)+('Yatırımlar-Genişleme1'!D81*'Yatırımlar-Genişleme1'!E81)+('Yatırımlar-Genişleme2'!D81*'Yatırımlar-Genişleme2'!E81))/SUM('Yatırımlar-Mevcut Bölge'!D81,'Yatırımlar-Genişleme1'!D81,'Yatırımlar-Genişleme2'!D81),"")</f>
        <v/>
      </c>
      <c r="F81" s="927" t="str">
        <f>IFERROR((('Yatırımlar-Mevcut Bölge'!D81*'Yatırımlar-Mevcut Bölge'!F81)+('Yatırımlar-Genişleme1'!D81*'Yatırımlar-Genişleme1'!F81)+('Yatırımlar-Genişleme2'!D81*'Yatırımlar-Genişleme2'!F81))/SUM('Yatırımlar-Mevcut Bölge'!D81,'Yatırımlar-Genişleme1'!D81,'Yatırımlar-Genişleme2'!D81),"")</f>
        <v/>
      </c>
      <c r="G81" s="969" t="str">
        <f t="shared" si="30"/>
        <v/>
      </c>
      <c r="H81" s="926">
        <f>'Yatırımlar-Mevcut Bölge'!H81+'Yatırımlar-Genişleme1'!H81+'Yatırımlar-Genişleme2'!H81</f>
        <v>0</v>
      </c>
      <c r="I81" s="927" t="str">
        <f>IFERROR((('Yatırımlar-Mevcut Bölge'!H81*'Yatırımlar-Mevcut Bölge'!I81)+('Yatırımlar-Genişleme1'!H81*'Yatırımlar-Genişleme1'!I81)+('Yatırımlar-Genişleme2'!H81*'Yatırımlar-Genişleme2'!I81))/SUM('Yatırımlar-Mevcut Bölge'!H81,'Yatırımlar-Genişleme1'!H81,'Yatırımlar-Genişleme2'!H81),"")</f>
        <v/>
      </c>
      <c r="J81" s="927" t="str">
        <f>IFERROR((('Yatırımlar-Mevcut Bölge'!H81*'Yatırımlar-Mevcut Bölge'!J81)+('Yatırımlar-Genişleme1'!H81*'Yatırımlar-Genişleme1'!J81)+('Yatırımlar-Genişleme2'!H81*'Yatırımlar-Genişleme2'!J81))/SUM('Yatırımlar-Mevcut Bölge'!H81,'Yatırımlar-Genişleme1'!H81,'Yatırımlar-Genişleme2'!H81),"")</f>
        <v/>
      </c>
      <c r="K81" s="969" t="str">
        <f t="shared" si="31"/>
        <v/>
      </c>
      <c r="L81" s="926">
        <f>'Yatırımlar-Mevcut Bölge'!L81+'Yatırımlar-Genişleme1'!L81+'Yatırımlar-Genişleme2'!L81</f>
        <v>0</v>
      </c>
      <c r="M81" s="927" t="str">
        <f>IFERROR((('Yatırımlar-Mevcut Bölge'!L81*'Yatırımlar-Mevcut Bölge'!M81)+('Yatırımlar-Genişleme1'!L81*'Yatırımlar-Genişleme1'!M81)+('Yatırımlar-Genişleme2'!L81*'Yatırımlar-Genişleme2'!M81))/SUM('Yatırımlar-Mevcut Bölge'!L81,'Yatırımlar-Genişleme1'!L81,'Yatırımlar-Genişleme2'!L81),"")</f>
        <v/>
      </c>
      <c r="N81" s="927" t="str">
        <f>IFERROR((('Yatırımlar-Mevcut Bölge'!L81*'Yatırımlar-Mevcut Bölge'!N81)+('Yatırımlar-Genişleme1'!L81*'Yatırımlar-Genişleme1'!N81)+('Yatırımlar-Genişleme2'!L81*'Yatırımlar-Genişleme2'!N81))/SUM('Yatırımlar-Mevcut Bölge'!L81,'Yatırımlar-Genişleme1'!L81,'Yatırımlar-Genişleme2'!L81),"")</f>
        <v/>
      </c>
      <c r="O81" s="969" t="str">
        <f t="shared" si="32"/>
        <v/>
      </c>
      <c r="P81" s="926">
        <f>'Yatırımlar-Mevcut Bölge'!P81+'Yatırımlar-Genişleme1'!P81+'Yatırımlar-Genişleme2'!P81</f>
        <v>0</v>
      </c>
      <c r="Q81" s="927" t="str">
        <f>IFERROR((('Yatırımlar-Mevcut Bölge'!P81*'Yatırımlar-Mevcut Bölge'!Q81)+('Yatırımlar-Genişleme1'!P81*'Yatırımlar-Genişleme1'!Q81)+('Yatırımlar-Genişleme2'!P81*'Yatırımlar-Genişleme2'!Q81))/SUM('Yatırımlar-Mevcut Bölge'!P81,'Yatırımlar-Genişleme1'!P81,'Yatırımlar-Genişleme2'!P81),"")</f>
        <v/>
      </c>
      <c r="R81" s="927" t="str">
        <f>IFERROR((('Yatırımlar-Mevcut Bölge'!P81*'Yatırımlar-Mevcut Bölge'!R81)+('Yatırımlar-Genişleme1'!P81*'Yatırımlar-Genişleme1'!R81)+('Yatırımlar-Genişleme2'!P81*'Yatırımlar-Genişleme2'!R81))/SUM('Yatırımlar-Mevcut Bölge'!P81,'Yatırımlar-Genişleme1'!P81,'Yatırımlar-Genişleme2'!P81),"")</f>
        <v/>
      </c>
      <c r="S81" s="906" t="str">
        <f t="shared" si="33"/>
        <v/>
      </c>
      <c r="T81" s="926">
        <f>'Yatırımlar-Mevcut Bölge'!T81+'Yatırımlar-Genişleme1'!T81+'Yatırımlar-Genişleme2'!T81</f>
        <v>0</v>
      </c>
      <c r="U81" s="927" t="str">
        <f>IFERROR((('Yatırımlar-Mevcut Bölge'!T81*'Yatırımlar-Mevcut Bölge'!U81)+('Yatırımlar-Genişleme1'!T81*'Yatırımlar-Genişleme1'!U81)+('Yatırımlar-Genişleme2'!T81*'Yatırımlar-Genişleme2'!U81))/SUM('Yatırımlar-Mevcut Bölge'!T81,'Yatırımlar-Genişleme1'!T81,'Yatırımlar-Genişleme2'!T81),"")</f>
        <v/>
      </c>
      <c r="V81" s="927" t="str">
        <f>IFERROR((('Yatırımlar-Mevcut Bölge'!T81*'Yatırımlar-Mevcut Bölge'!V81)+('Yatırımlar-Genişleme1'!T81*'Yatırımlar-Genişleme1'!V81)+('Yatırımlar-Genişleme2'!T81*'Yatırımlar-Genişleme2'!V81))/SUM('Yatırımlar-Mevcut Bölge'!T81,'Yatırımlar-Genişleme1'!T81,'Yatırımlar-Genişleme2'!T81),"")</f>
        <v/>
      </c>
      <c r="W81" s="906" t="str">
        <f t="shared" si="34"/>
        <v/>
      </c>
    </row>
    <row r="82" spans="2:23">
      <c r="B82" s="912" t="s">
        <v>810</v>
      </c>
      <c r="C82" s="861" t="s">
        <v>100</v>
      </c>
      <c r="D82" s="926">
        <f>'Yatırımlar-Mevcut Bölge'!D82+'Yatırımlar-Genişleme1'!D82+'Yatırımlar-Genişleme2'!D82</f>
        <v>0</v>
      </c>
      <c r="E82" s="927" t="str">
        <f>IFERROR((('Yatırımlar-Mevcut Bölge'!D82*'Yatırımlar-Mevcut Bölge'!E82)+('Yatırımlar-Genişleme1'!D82*'Yatırımlar-Genişleme1'!E82)+('Yatırımlar-Genişleme2'!D82*'Yatırımlar-Genişleme2'!E82))/SUM('Yatırımlar-Mevcut Bölge'!D82,'Yatırımlar-Genişleme1'!D82,'Yatırımlar-Genişleme2'!D82),"")</f>
        <v/>
      </c>
      <c r="F82" s="927" t="str">
        <f>IFERROR((('Yatırımlar-Mevcut Bölge'!D82*'Yatırımlar-Mevcut Bölge'!F82)+('Yatırımlar-Genişleme1'!D82*'Yatırımlar-Genişleme1'!F82)+('Yatırımlar-Genişleme2'!D82*'Yatırımlar-Genişleme2'!F82))/SUM('Yatırımlar-Mevcut Bölge'!D82,'Yatırımlar-Genişleme1'!D82,'Yatırımlar-Genişleme2'!D82),"")</f>
        <v/>
      </c>
      <c r="G82" s="969" t="str">
        <f t="shared" si="30"/>
        <v/>
      </c>
      <c r="H82" s="926">
        <f>'Yatırımlar-Mevcut Bölge'!H82+'Yatırımlar-Genişleme1'!H82+'Yatırımlar-Genişleme2'!H82</f>
        <v>0</v>
      </c>
      <c r="I82" s="927" t="str">
        <f>IFERROR((('Yatırımlar-Mevcut Bölge'!H82*'Yatırımlar-Mevcut Bölge'!I82)+('Yatırımlar-Genişleme1'!H82*'Yatırımlar-Genişleme1'!I82)+('Yatırımlar-Genişleme2'!H82*'Yatırımlar-Genişleme2'!I82))/SUM('Yatırımlar-Mevcut Bölge'!H82,'Yatırımlar-Genişleme1'!H82,'Yatırımlar-Genişleme2'!H82),"")</f>
        <v/>
      </c>
      <c r="J82" s="927" t="str">
        <f>IFERROR((('Yatırımlar-Mevcut Bölge'!H82*'Yatırımlar-Mevcut Bölge'!J82)+('Yatırımlar-Genişleme1'!H82*'Yatırımlar-Genişleme1'!J82)+('Yatırımlar-Genişleme2'!H82*'Yatırımlar-Genişleme2'!J82))/SUM('Yatırımlar-Mevcut Bölge'!H82,'Yatırımlar-Genişleme1'!H82,'Yatırımlar-Genişleme2'!H82),"")</f>
        <v/>
      </c>
      <c r="K82" s="969" t="str">
        <f t="shared" si="31"/>
        <v/>
      </c>
      <c r="L82" s="926">
        <f>'Yatırımlar-Mevcut Bölge'!L82+'Yatırımlar-Genişleme1'!L82+'Yatırımlar-Genişleme2'!L82</f>
        <v>0</v>
      </c>
      <c r="M82" s="927" t="str">
        <f>IFERROR((('Yatırımlar-Mevcut Bölge'!L82*'Yatırımlar-Mevcut Bölge'!M82)+('Yatırımlar-Genişleme1'!L82*'Yatırımlar-Genişleme1'!M82)+('Yatırımlar-Genişleme2'!L82*'Yatırımlar-Genişleme2'!M82))/SUM('Yatırımlar-Mevcut Bölge'!L82,'Yatırımlar-Genişleme1'!L82,'Yatırımlar-Genişleme2'!L82),"")</f>
        <v/>
      </c>
      <c r="N82" s="927" t="str">
        <f>IFERROR((('Yatırımlar-Mevcut Bölge'!L82*'Yatırımlar-Mevcut Bölge'!N82)+('Yatırımlar-Genişleme1'!L82*'Yatırımlar-Genişleme1'!N82)+('Yatırımlar-Genişleme2'!L82*'Yatırımlar-Genişleme2'!N82))/SUM('Yatırımlar-Mevcut Bölge'!L82,'Yatırımlar-Genişleme1'!L82,'Yatırımlar-Genişleme2'!L82),"")</f>
        <v/>
      </c>
      <c r="O82" s="969" t="str">
        <f t="shared" si="32"/>
        <v/>
      </c>
      <c r="P82" s="926">
        <f>'Yatırımlar-Mevcut Bölge'!P82+'Yatırımlar-Genişleme1'!P82+'Yatırımlar-Genişleme2'!P82</f>
        <v>0</v>
      </c>
      <c r="Q82" s="927" t="str">
        <f>IFERROR((('Yatırımlar-Mevcut Bölge'!P82*'Yatırımlar-Mevcut Bölge'!Q82)+('Yatırımlar-Genişleme1'!P82*'Yatırımlar-Genişleme1'!Q82)+('Yatırımlar-Genişleme2'!P82*'Yatırımlar-Genişleme2'!Q82))/SUM('Yatırımlar-Mevcut Bölge'!P82,'Yatırımlar-Genişleme1'!P82,'Yatırımlar-Genişleme2'!P82),"")</f>
        <v/>
      </c>
      <c r="R82" s="927" t="str">
        <f>IFERROR((('Yatırımlar-Mevcut Bölge'!P82*'Yatırımlar-Mevcut Bölge'!R82)+('Yatırımlar-Genişleme1'!P82*'Yatırımlar-Genişleme1'!R82)+('Yatırımlar-Genişleme2'!P82*'Yatırımlar-Genişleme2'!R82))/SUM('Yatırımlar-Mevcut Bölge'!P82,'Yatırımlar-Genişleme1'!P82,'Yatırımlar-Genişleme2'!P82),"")</f>
        <v/>
      </c>
      <c r="S82" s="906" t="str">
        <f t="shared" si="33"/>
        <v/>
      </c>
      <c r="T82" s="926">
        <f>'Yatırımlar-Mevcut Bölge'!T82+'Yatırımlar-Genişleme1'!T82+'Yatırımlar-Genişleme2'!T82</f>
        <v>0</v>
      </c>
      <c r="U82" s="927" t="str">
        <f>IFERROR((('Yatırımlar-Mevcut Bölge'!T82*'Yatırımlar-Mevcut Bölge'!U82)+('Yatırımlar-Genişleme1'!T82*'Yatırımlar-Genişleme1'!U82)+('Yatırımlar-Genişleme2'!T82*'Yatırımlar-Genişleme2'!U82))/SUM('Yatırımlar-Mevcut Bölge'!T82,'Yatırımlar-Genişleme1'!T82,'Yatırımlar-Genişleme2'!T82),"")</f>
        <v/>
      </c>
      <c r="V82" s="927" t="str">
        <f>IFERROR((('Yatırımlar-Mevcut Bölge'!T82*'Yatırımlar-Mevcut Bölge'!V82)+('Yatırımlar-Genişleme1'!T82*'Yatırımlar-Genişleme1'!V82)+('Yatırımlar-Genişleme2'!T82*'Yatırımlar-Genişleme2'!V82))/SUM('Yatırımlar-Mevcut Bölge'!T82,'Yatırımlar-Genişleme1'!T82,'Yatırımlar-Genişleme2'!T82),"")</f>
        <v/>
      </c>
      <c r="W82" s="906" t="str">
        <f t="shared" si="34"/>
        <v/>
      </c>
    </row>
    <row r="83" spans="2:23">
      <c r="B83" s="912" t="s">
        <v>811</v>
      </c>
      <c r="C83" s="861" t="s">
        <v>100</v>
      </c>
      <c r="D83" s="926">
        <f>'Yatırımlar-Mevcut Bölge'!D83+'Yatırımlar-Genişleme1'!D83+'Yatırımlar-Genişleme2'!D83</f>
        <v>0</v>
      </c>
      <c r="E83" s="927" t="str">
        <f>IFERROR((('Yatırımlar-Mevcut Bölge'!D83*'Yatırımlar-Mevcut Bölge'!E83)+('Yatırımlar-Genişleme1'!D83*'Yatırımlar-Genişleme1'!E83)+('Yatırımlar-Genişleme2'!D83*'Yatırımlar-Genişleme2'!E83))/SUM('Yatırımlar-Mevcut Bölge'!D83,'Yatırımlar-Genişleme1'!D83,'Yatırımlar-Genişleme2'!D83),"")</f>
        <v/>
      </c>
      <c r="F83" s="927" t="str">
        <f>IFERROR((('Yatırımlar-Mevcut Bölge'!D83*'Yatırımlar-Mevcut Bölge'!F83)+('Yatırımlar-Genişleme1'!D83*'Yatırımlar-Genişleme1'!F83)+('Yatırımlar-Genişleme2'!D83*'Yatırımlar-Genişleme2'!F83))/SUM('Yatırımlar-Mevcut Bölge'!D83,'Yatırımlar-Genişleme1'!D83,'Yatırımlar-Genişleme2'!D83),"")</f>
        <v/>
      </c>
      <c r="G83" s="969" t="str">
        <f t="shared" si="30"/>
        <v/>
      </c>
      <c r="H83" s="926">
        <f>'Yatırımlar-Mevcut Bölge'!H83+'Yatırımlar-Genişleme1'!H83+'Yatırımlar-Genişleme2'!H83</f>
        <v>0</v>
      </c>
      <c r="I83" s="927" t="str">
        <f>IFERROR((('Yatırımlar-Mevcut Bölge'!H83*'Yatırımlar-Mevcut Bölge'!I83)+('Yatırımlar-Genişleme1'!H83*'Yatırımlar-Genişleme1'!I83)+('Yatırımlar-Genişleme2'!H83*'Yatırımlar-Genişleme2'!I83))/SUM('Yatırımlar-Mevcut Bölge'!H83,'Yatırımlar-Genişleme1'!H83,'Yatırımlar-Genişleme2'!H83),"")</f>
        <v/>
      </c>
      <c r="J83" s="927" t="str">
        <f>IFERROR((('Yatırımlar-Mevcut Bölge'!H83*'Yatırımlar-Mevcut Bölge'!J83)+('Yatırımlar-Genişleme1'!H83*'Yatırımlar-Genişleme1'!J83)+('Yatırımlar-Genişleme2'!H83*'Yatırımlar-Genişleme2'!J83))/SUM('Yatırımlar-Mevcut Bölge'!H83,'Yatırımlar-Genişleme1'!H83,'Yatırımlar-Genişleme2'!H83),"")</f>
        <v/>
      </c>
      <c r="K83" s="969" t="str">
        <f t="shared" si="31"/>
        <v/>
      </c>
      <c r="L83" s="926">
        <f>'Yatırımlar-Mevcut Bölge'!L83+'Yatırımlar-Genişleme1'!L83+'Yatırımlar-Genişleme2'!L83</f>
        <v>0</v>
      </c>
      <c r="M83" s="927" t="str">
        <f>IFERROR((('Yatırımlar-Mevcut Bölge'!L83*'Yatırımlar-Mevcut Bölge'!M83)+('Yatırımlar-Genişleme1'!L83*'Yatırımlar-Genişleme1'!M83)+('Yatırımlar-Genişleme2'!L83*'Yatırımlar-Genişleme2'!M83))/SUM('Yatırımlar-Mevcut Bölge'!L83,'Yatırımlar-Genişleme1'!L83,'Yatırımlar-Genişleme2'!L83),"")</f>
        <v/>
      </c>
      <c r="N83" s="927" t="str">
        <f>IFERROR((('Yatırımlar-Mevcut Bölge'!L83*'Yatırımlar-Mevcut Bölge'!N83)+('Yatırımlar-Genişleme1'!L83*'Yatırımlar-Genişleme1'!N83)+('Yatırımlar-Genişleme2'!L83*'Yatırımlar-Genişleme2'!N83))/SUM('Yatırımlar-Mevcut Bölge'!L83,'Yatırımlar-Genişleme1'!L83,'Yatırımlar-Genişleme2'!L83),"")</f>
        <v/>
      </c>
      <c r="O83" s="969" t="str">
        <f t="shared" si="32"/>
        <v/>
      </c>
      <c r="P83" s="926">
        <f>'Yatırımlar-Mevcut Bölge'!P83+'Yatırımlar-Genişleme1'!P83+'Yatırımlar-Genişleme2'!P83</f>
        <v>0</v>
      </c>
      <c r="Q83" s="927" t="str">
        <f>IFERROR((('Yatırımlar-Mevcut Bölge'!P83*'Yatırımlar-Mevcut Bölge'!Q83)+('Yatırımlar-Genişleme1'!P83*'Yatırımlar-Genişleme1'!Q83)+('Yatırımlar-Genişleme2'!P83*'Yatırımlar-Genişleme2'!Q83))/SUM('Yatırımlar-Mevcut Bölge'!P83,'Yatırımlar-Genişleme1'!P83,'Yatırımlar-Genişleme2'!P83),"")</f>
        <v/>
      </c>
      <c r="R83" s="927" t="str">
        <f>IFERROR((('Yatırımlar-Mevcut Bölge'!P83*'Yatırımlar-Mevcut Bölge'!R83)+('Yatırımlar-Genişleme1'!P83*'Yatırımlar-Genişleme1'!R83)+('Yatırımlar-Genişleme2'!P83*'Yatırımlar-Genişleme2'!R83))/SUM('Yatırımlar-Mevcut Bölge'!P83,'Yatırımlar-Genişleme1'!P83,'Yatırımlar-Genişleme2'!P83),"")</f>
        <v/>
      </c>
      <c r="S83" s="906" t="str">
        <f t="shared" si="33"/>
        <v/>
      </c>
      <c r="T83" s="926">
        <f>'Yatırımlar-Mevcut Bölge'!T83+'Yatırımlar-Genişleme1'!T83+'Yatırımlar-Genişleme2'!T83</f>
        <v>0</v>
      </c>
      <c r="U83" s="927" t="str">
        <f>IFERROR((('Yatırımlar-Mevcut Bölge'!T83*'Yatırımlar-Mevcut Bölge'!U83)+('Yatırımlar-Genişleme1'!T83*'Yatırımlar-Genişleme1'!U83)+('Yatırımlar-Genişleme2'!T83*'Yatırımlar-Genişleme2'!U83))/SUM('Yatırımlar-Mevcut Bölge'!T83,'Yatırımlar-Genişleme1'!T83,'Yatırımlar-Genişleme2'!T83),"")</f>
        <v/>
      </c>
      <c r="V83" s="927" t="str">
        <f>IFERROR((('Yatırımlar-Mevcut Bölge'!T83*'Yatırımlar-Mevcut Bölge'!V83)+('Yatırımlar-Genişleme1'!T83*'Yatırımlar-Genişleme1'!V83)+('Yatırımlar-Genişleme2'!T83*'Yatırımlar-Genişleme2'!V83))/SUM('Yatırımlar-Mevcut Bölge'!T83,'Yatırımlar-Genişleme1'!T83,'Yatırımlar-Genişleme2'!T83),"")</f>
        <v/>
      </c>
      <c r="W83" s="906" t="str">
        <f t="shared" si="34"/>
        <v/>
      </c>
    </row>
    <row r="84" spans="2:23">
      <c r="B84" s="912" t="s">
        <v>812</v>
      </c>
      <c r="C84" s="861" t="s">
        <v>100</v>
      </c>
      <c r="D84" s="926">
        <f>'Yatırımlar-Mevcut Bölge'!D84+'Yatırımlar-Genişleme1'!D84+'Yatırımlar-Genişleme2'!D84</f>
        <v>0</v>
      </c>
      <c r="E84" s="927" t="str">
        <f>IFERROR((('Yatırımlar-Mevcut Bölge'!D84*'Yatırımlar-Mevcut Bölge'!E84)+('Yatırımlar-Genişleme1'!D84*'Yatırımlar-Genişleme1'!E84)+('Yatırımlar-Genişleme2'!D84*'Yatırımlar-Genişleme2'!E84))/SUM('Yatırımlar-Mevcut Bölge'!D84,'Yatırımlar-Genişleme1'!D84,'Yatırımlar-Genişleme2'!D84),"")</f>
        <v/>
      </c>
      <c r="F84" s="927" t="str">
        <f>IFERROR((('Yatırımlar-Mevcut Bölge'!D84*'Yatırımlar-Mevcut Bölge'!F84)+('Yatırımlar-Genişleme1'!D84*'Yatırımlar-Genişleme1'!F84)+('Yatırımlar-Genişleme2'!D84*'Yatırımlar-Genişleme2'!F84))/SUM('Yatırımlar-Mevcut Bölge'!D84,'Yatırımlar-Genişleme1'!D84,'Yatırımlar-Genişleme2'!D84),"")</f>
        <v/>
      </c>
      <c r="G84" s="969" t="str">
        <f t="shared" si="30"/>
        <v/>
      </c>
      <c r="H84" s="926">
        <f>'Yatırımlar-Mevcut Bölge'!H84+'Yatırımlar-Genişleme1'!H84+'Yatırımlar-Genişleme2'!H84</f>
        <v>0</v>
      </c>
      <c r="I84" s="927" t="str">
        <f>IFERROR((('Yatırımlar-Mevcut Bölge'!H84*'Yatırımlar-Mevcut Bölge'!I84)+('Yatırımlar-Genişleme1'!H84*'Yatırımlar-Genişleme1'!I84)+('Yatırımlar-Genişleme2'!H84*'Yatırımlar-Genişleme2'!I84))/SUM('Yatırımlar-Mevcut Bölge'!H84,'Yatırımlar-Genişleme1'!H84,'Yatırımlar-Genişleme2'!H84),"")</f>
        <v/>
      </c>
      <c r="J84" s="927" t="str">
        <f>IFERROR((('Yatırımlar-Mevcut Bölge'!H84*'Yatırımlar-Mevcut Bölge'!J84)+('Yatırımlar-Genişleme1'!H84*'Yatırımlar-Genişleme1'!J84)+('Yatırımlar-Genişleme2'!H84*'Yatırımlar-Genişleme2'!J84))/SUM('Yatırımlar-Mevcut Bölge'!H84,'Yatırımlar-Genişleme1'!H84,'Yatırımlar-Genişleme2'!H84),"")</f>
        <v/>
      </c>
      <c r="K84" s="969" t="str">
        <f t="shared" si="31"/>
        <v/>
      </c>
      <c r="L84" s="926">
        <f>'Yatırımlar-Mevcut Bölge'!L84+'Yatırımlar-Genişleme1'!L84+'Yatırımlar-Genişleme2'!L84</f>
        <v>0</v>
      </c>
      <c r="M84" s="927" t="str">
        <f>IFERROR((('Yatırımlar-Mevcut Bölge'!L84*'Yatırımlar-Mevcut Bölge'!M84)+('Yatırımlar-Genişleme1'!L84*'Yatırımlar-Genişleme1'!M84)+('Yatırımlar-Genişleme2'!L84*'Yatırımlar-Genişleme2'!M84))/SUM('Yatırımlar-Mevcut Bölge'!L84,'Yatırımlar-Genişleme1'!L84,'Yatırımlar-Genişleme2'!L84),"")</f>
        <v/>
      </c>
      <c r="N84" s="927" t="str">
        <f>IFERROR((('Yatırımlar-Mevcut Bölge'!L84*'Yatırımlar-Mevcut Bölge'!N84)+('Yatırımlar-Genişleme1'!L84*'Yatırımlar-Genişleme1'!N84)+('Yatırımlar-Genişleme2'!L84*'Yatırımlar-Genişleme2'!N84))/SUM('Yatırımlar-Mevcut Bölge'!L84,'Yatırımlar-Genişleme1'!L84,'Yatırımlar-Genişleme2'!L84),"")</f>
        <v/>
      </c>
      <c r="O84" s="969" t="str">
        <f t="shared" si="32"/>
        <v/>
      </c>
      <c r="P84" s="926">
        <f>'Yatırımlar-Mevcut Bölge'!P84+'Yatırımlar-Genişleme1'!P84+'Yatırımlar-Genişleme2'!P84</f>
        <v>0</v>
      </c>
      <c r="Q84" s="927" t="str">
        <f>IFERROR((('Yatırımlar-Mevcut Bölge'!P84*'Yatırımlar-Mevcut Bölge'!Q84)+('Yatırımlar-Genişleme1'!P84*'Yatırımlar-Genişleme1'!Q84)+('Yatırımlar-Genişleme2'!P84*'Yatırımlar-Genişleme2'!Q84))/SUM('Yatırımlar-Mevcut Bölge'!P84,'Yatırımlar-Genişleme1'!P84,'Yatırımlar-Genişleme2'!P84),"")</f>
        <v/>
      </c>
      <c r="R84" s="927" t="str">
        <f>IFERROR((('Yatırımlar-Mevcut Bölge'!P84*'Yatırımlar-Mevcut Bölge'!R84)+('Yatırımlar-Genişleme1'!P84*'Yatırımlar-Genişleme1'!R84)+('Yatırımlar-Genişleme2'!P84*'Yatırımlar-Genişleme2'!R84))/SUM('Yatırımlar-Mevcut Bölge'!P84,'Yatırımlar-Genişleme1'!P84,'Yatırımlar-Genişleme2'!P84),"")</f>
        <v/>
      </c>
      <c r="S84" s="906" t="str">
        <f t="shared" si="33"/>
        <v/>
      </c>
      <c r="T84" s="926">
        <f>'Yatırımlar-Mevcut Bölge'!T84+'Yatırımlar-Genişleme1'!T84+'Yatırımlar-Genişleme2'!T84</f>
        <v>0</v>
      </c>
      <c r="U84" s="927" t="str">
        <f>IFERROR((('Yatırımlar-Mevcut Bölge'!T84*'Yatırımlar-Mevcut Bölge'!U84)+('Yatırımlar-Genişleme1'!T84*'Yatırımlar-Genişleme1'!U84)+('Yatırımlar-Genişleme2'!T84*'Yatırımlar-Genişleme2'!U84))/SUM('Yatırımlar-Mevcut Bölge'!T84,'Yatırımlar-Genişleme1'!T84,'Yatırımlar-Genişleme2'!T84),"")</f>
        <v/>
      </c>
      <c r="V84" s="927" t="str">
        <f>IFERROR((('Yatırımlar-Mevcut Bölge'!T84*'Yatırımlar-Mevcut Bölge'!V84)+('Yatırımlar-Genişleme1'!T84*'Yatırımlar-Genişleme1'!V84)+('Yatırımlar-Genişleme2'!T84*'Yatırımlar-Genişleme2'!V84))/SUM('Yatırımlar-Mevcut Bölge'!T84,'Yatırımlar-Genişleme1'!T84,'Yatırımlar-Genişleme2'!T84),"")</f>
        <v/>
      </c>
      <c r="W84" s="906" t="str">
        <f t="shared" si="34"/>
        <v/>
      </c>
    </row>
    <row r="85" spans="2:23">
      <c r="B85" s="912" t="s">
        <v>36</v>
      </c>
      <c r="C85" s="861" t="s">
        <v>100</v>
      </c>
      <c r="D85" s="926">
        <f>'Yatırımlar-Mevcut Bölge'!D85+'Yatırımlar-Genişleme1'!D85+'Yatırımlar-Genişleme2'!D85</f>
        <v>0</v>
      </c>
      <c r="E85" s="927" t="str">
        <f>IFERROR((('Yatırımlar-Mevcut Bölge'!D85*'Yatırımlar-Mevcut Bölge'!E85)+('Yatırımlar-Genişleme1'!D85*'Yatırımlar-Genişleme1'!E85)+('Yatırımlar-Genişleme2'!D85*'Yatırımlar-Genişleme2'!E85))/SUM('Yatırımlar-Mevcut Bölge'!D85,'Yatırımlar-Genişleme1'!D85,'Yatırımlar-Genişleme2'!D85),"")</f>
        <v/>
      </c>
      <c r="F85" s="927" t="str">
        <f>IFERROR((('Yatırımlar-Mevcut Bölge'!D85*'Yatırımlar-Mevcut Bölge'!F85)+('Yatırımlar-Genişleme1'!D85*'Yatırımlar-Genişleme1'!F85)+('Yatırımlar-Genişleme2'!D85*'Yatırımlar-Genişleme2'!F85))/SUM('Yatırımlar-Mevcut Bölge'!D85,'Yatırımlar-Genişleme1'!D85,'Yatırımlar-Genişleme2'!D85),"")</f>
        <v/>
      </c>
      <c r="G85" s="969" t="str">
        <f t="shared" si="30"/>
        <v/>
      </c>
      <c r="H85" s="926">
        <f>'Yatırımlar-Mevcut Bölge'!H85+'Yatırımlar-Genişleme1'!H85+'Yatırımlar-Genişleme2'!H85</f>
        <v>0</v>
      </c>
      <c r="I85" s="927" t="str">
        <f>IFERROR((('Yatırımlar-Mevcut Bölge'!H85*'Yatırımlar-Mevcut Bölge'!I85)+('Yatırımlar-Genişleme1'!H85*'Yatırımlar-Genişleme1'!I85)+('Yatırımlar-Genişleme2'!H85*'Yatırımlar-Genişleme2'!I85))/SUM('Yatırımlar-Mevcut Bölge'!H85,'Yatırımlar-Genişleme1'!H85,'Yatırımlar-Genişleme2'!H85),"")</f>
        <v/>
      </c>
      <c r="J85" s="927" t="str">
        <f>IFERROR((('Yatırımlar-Mevcut Bölge'!H85*'Yatırımlar-Mevcut Bölge'!J85)+('Yatırımlar-Genişleme1'!H85*'Yatırımlar-Genişleme1'!J85)+('Yatırımlar-Genişleme2'!H85*'Yatırımlar-Genişleme2'!J85))/SUM('Yatırımlar-Mevcut Bölge'!H85,'Yatırımlar-Genişleme1'!H85,'Yatırımlar-Genişleme2'!H85),"")</f>
        <v/>
      </c>
      <c r="K85" s="969" t="str">
        <f t="shared" si="31"/>
        <v/>
      </c>
      <c r="L85" s="926">
        <f>'Yatırımlar-Mevcut Bölge'!L85+'Yatırımlar-Genişleme1'!L85+'Yatırımlar-Genişleme2'!L85</f>
        <v>0</v>
      </c>
      <c r="M85" s="927" t="str">
        <f>IFERROR((('Yatırımlar-Mevcut Bölge'!L85*'Yatırımlar-Mevcut Bölge'!M85)+('Yatırımlar-Genişleme1'!L85*'Yatırımlar-Genişleme1'!M85)+('Yatırımlar-Genişleme2'!L85*'Yatırımlar-Genişleme2'!M85))/SUM('Yatırımlar-Mevcut Bölge'!L85,'Yatırımlar-Genişleme1'!L85,'Yatırımlar-Genişleme2'!L85),"")</f>
        <v/>
      </c>
      <c r="N85" s="927" t="str">
        <f>IFERROR((('Yatırımlar-Mevcut Bölge'!L85*'Yatırımlar-Mevcut Bölge'!N85)+('Yatırımlar-Genişleme1'!L85*'Yatırımlar-Genişleme1'!N85)+('Yatırımlar-Genişleme2'!L85*'Yatırımlar-Genişleme2'!N85))/SUM('Yatırımlar-Mevcut Bölge'!L85,'Yatırımlar-Genişleme1'!L85,'Yatırımlar-Genişleme2'!L85),"")</f>
        <v/>
      </c>
      <c r="O85" s="969" t="str">
        <f t="shared" si="32"/>
        <v/>
      </c>
      <c r="P85" s="926">
        <f>'Yatırımlar-Mevcut Bölge'!P85+'Yatırımlar-Genişleme1'!P85+'Yatırımlar-Genişleme2'!P85</f>
        <v>0</v>
      </c>
      <c r="Q85" s="927" t="str">
        <f>IFERROR((('Yatırımlar-Mevcut Bölge'!P85*'Yatırımlar-Mevcut Bölge'!Q85)+('Yatırımlar-Genişleme1'!P85*'Yatırımlar-Genişleme1'!Q85)+('Yatırımlar-Genişleme2'!P85*'Yatırımlar-Genişleme2'!Q85))/SUM('Yatırımlar-Mevcut Bölge'!P85,'Yatırımlar-Genişleme1'!P85,'Yatırımlar-Genişleme2'!P85),"")</f>
        <v/>
      </c>
      <c r="R85" s="927" t="str">
        <f>IFERROR((('Yatırımlar-Mevcut Bölge'!P85*'Yatırımlar-Mevcut Bölge'!R85)+('Yatırımlar-Genişleme1'!P85*'Yatırımlar-Genişleme1'!R85)+('Yatırımlar-Genişleme2'!P85*'Yatırımlar-Genişleme2'!R85))/SUM('Yatırımlar-Mevcut Bölge'!P85,'Yatırımlar-Genişleme1'!P85,'Yatırımlar-Genişleme2'!P85),"")</f>
        <v/>
      </c>
      <c r="S85" s="906" t="str">
        <f t="shared" si="33"/>
        <v/>
      </c>
      <c r="T85" s="926">
        <f>'Yatırımlar-Mevcut Bölge'!T85+'Yatırımlar-Genişleme1'!T85+'Yatırımlar-Genişleme2'!T85</f>
        <v>0</v>
      </c>
      <c r="U85" s="927" t="str">
        <f>IFERROR((('Yatırımlar-Mevcut Bölge'!T85*'Yatırımlar-Mevcut Bölge'!U85)+('Yatırımlar-Genişleme1'!T85*'Yatırımlar-Genişleme1'!U85)+('Yatırımlar-Genişleme2'!T85*'Yatırımlar-Genişleme2'!U85))/SUM('Yatırımlar-Mevcut Bölge'!T85,'Yatırımlar-Genişleme1'!T85,'Yatırımlar-Genişleme2'!T85),"")</f>
        <v/>
      </c>
      <c r="V85" s="927" t="str">
        <f>IFERROR((('Yatırımlar-Mevcut Bölge'!T85*'Yatırımlar-Mevcut Bölge'!V85)+('Yatırımlar-Genişleme1'!T85*'Yatırımlar-Genişleme1'!V85)+('Yatırımlar-Genişleme2'!T85*'Yatırımlar-Genişleme2'!V85))/SUM('Yatırımlar-Mevcut Bölge'!T85,'Yatırımlar-Genişleme1'!T85,'Yatırımlar-Genişleme2'!T85),"")</f>
        <v/>
      </c>
      <c r="W85" s="906" t="str">
        <f t="shared" si="34"/>
        <v/>
      </c>
    </row>
    <row r="86" spans="2:23">
      <c r="B86" s="912" t="s">
        <v>36</v>
      </c>
      <c r="C86" s="861" t="s">
        <v>100</v>
      </c>
      <c r="D86" s="926">
        <f>'Yatırımlar-Mevcut Bölge'!D86+'Yatırımlar-Genişleme1'!D86+'Yatırımlar-Genişleme2'!D86</f>
        <v>0</v>
      </c>
      <c r="E86" s="927" t="str">
        <f>IFERROR((('Yatırımlar-Mevcut Bölge'!D86*'Yatırımlar-Mevcut Bölge'!E86)+('Yatırımlar-Genişleme1'!D86*'Yatırımlar-Genişleme1'!E86)+('Yatırımlar-Genişleme2'!D86*'Yatırımlar-Genişleme2'!E86))/SUM('Yatırımlar-Mevcut Bölge'!D86,'Yatırımlar-Genişleme1'!D86,'Yatırımlar-Genişleme2'!D86),"")</f>
        <v/>
      </c>
      <c r="F86" s="927" t="str">
        <f>IFERROR((('Yatırımlar-Mevcut Bölge'!D86*'Yatırımlar-Mevcut Bölge'!F86)+('Yatırımlar-Genişleme1'!D86*'Yatırımlar-Genişleme1'!F86)+('Yatırımlar-Genişleme2'!D86*'Yatırımlar-Genişleme2'!F86))/SUM('Yatırımlar-Mevcut Bölge'!D86,'Yatırımlar-Genişleme1'!D86,'Yatırımlar-Genişleme2'!D86),"")</f>
        <v/>
      </c>
      <c r="G86" s="969" t="str">
        <f t="shared" si="30"/>
        <v/>
      </c>
      <c r="H86" s="926">
        <f>'Yatırımlar-Mevcut Bölge'!H86+'Yatırımlar-Genişleme1'!H86+'Yatırımlar-Genişleme2'!H86</f>
        <v>0</v>
      </c>
      <c r="I86" s="927" t="str">
        <f>IFERROR((('Yatırımlar-Mevcut Bölge'!H86*'Yatırımlar-Mevcut Bölge'!I86)+('Yatırımlar-Genişleme1'!H86*'Yatırımlar-Genişleme1'!I86)+('Yatırımlar-Genişleme2'!H86*'Yatırımlar-Genişleme2'!I86))/SUM('Yatırımlar-Mevcut Bölge'!H86,'Yatırımlar-Genişleme1'!H86,'Yatırımlar-Genişleme2'!H86),"")</f>
        <v/>
      </c>
      <c r="J86" s="927" t="str">
        <f>IFERROR((('Yatırımlar-Mevcut Bölge'!H86*'Yatırımlar-Mevcut Bölge'!J86)+('Yatırımlar-Genişleme1'!H86*'Yatırımlar-Genişleme1'!J86)+('Yatırımlar-Genişleme2'!H86*'Yatırımlar-Genişleme2'!J86))/SUM('Yatırımlar-Mevcut Bölge'!H86,'Yatırımlar-Genişleme1'!H86,'Yatırımlar-Genişleme2'!H86),"")</f>
        <v/>
      </c>
      <c r="K86" s="969" t="str">
        <f t="shared" si="31"/>
        <v/>
      </c>
      <c r="L86" s="926">
        <f>'Yatırımlar-Mevcut Bölge'!L86+'Yatırımlar-Genişleme1'!L86+'Yatırımlar-Genişleme2'!L86</f>
        <v>0</v>
      </c>
      <c r="M86" s="927" t="str">
        <f>IFERROR((('Yatırımlar-Mevcut Bölge'!L86*'Yatırımlar-Mevcut Bölge'!M86)+('Yatırımlar-Genişleme1'!L86*'Yatırımlar-Genişleme1'!M86)+('Yatırımlar-Genişleme2'!L86*'Yatırımlar-Genişleme2'!M86))/SUM('Yatırımlar-Mevcut Bölge'!L86,'Yatırımlar-Genişleme1'!L86,'Yatırımlar-Genişleme2'!L86),"")</f>
        <v/>
      </c>
      <c r="N86" s="927" t="str">
        <f>IFERROR((('Yatırımlar-Mevcut Bölge'!L86*'Yatırımlar-Mevcut Bölge'!N86)+('Yatırımlar-Genişleme1'!L86*'Yatırımlar-Genişleme1'!N86)+('Yatırımlar-Genişleme2'!L86*'Yatırımlar-Genişleme2'!N86))/SUM('Yatırımlar-Mevcut Bölge'!L86,'Yatırımlar-Genişleme1'!L86,'Yatırımlar-Genişleme2'!L86),"")</f>
        <v/>
      </c>
      <c r="O86" s="969" t="str">
        <f t="shared" si="32"/>
        <v/>
      </c>
      <c r="P86" s="926">
        <f>'Yatırımlar-Mevcut Bölge'!P86+'Yatırımlar-Genişleme1'!P86+'Yatırımlar-Genişleme2'!P86</f>
        <v>0</v>
      </c>
      <c r="Q86" s="927" t="str">
        <f>IFERROR((('Yatırımlar-Mevcut Bölge'!P86*'Yatırımlar-Mevcut Bölge'!Q86)+('Yatırımlar-Genişleme1'!P86*'Yatırımlar-Genişleme1'!Q86)+('Yatırımlar-Genişleme2'!P86*'Yatırımlar-Genişleme2'!Q86))/SUM('Yatırımlar-Mevcut Bölge'!P86,'Yatırımlar-Genişleme1'!P86,'Yatırımlar-Genişleme2'!P86),"")</f>
        <v/>
      </c>
      <c r="R86" s="927" t="str">
        <f>IFERROR((('Yatırımlar-Mevcut Bölge'!P86*'Yatırımlar-Mevcut Bölge'!R86)+('Yatırımlar-Genişleme1'!P86*'Yatırımlar-Genişleme1'!R86)+('Yatırımlar-Genişleme2'!P86*'Yatırımlar-Genişleme2'!R86))/SUM('Yatırımlar-Mevcut Bölge'!P86,'Yatırımlar-Genişleme1'!P86,'Yatırımlar-Genişleme2'!P86),"")</f>
        <v/>
      </c>
      <c r="S86" s="906" t="str">
        <f t="shared" si="33"/>
        <v/>
      </c>
      <c r="T86" s="926">
        <f>'Yatırımlar-Mevcut Bölge'!T86+'Yatırımlar-Genişleme1'!T86+'Yatırımlar-Genişleme2'!T86</f>
        <v>0</v>
      </c>
      <c r="U86" s="927" t="str">
        <f>IFERROR((('Yatırımlar-Mevcut Bölge'!T86*'Yatırımlar-Mevcut Bölge'!U86)+('Yatırımlar-Genişleme1'!T86*'Yatırımlar-Genişleme1'!U86)+('Yatırımlar-Genişleme2'!T86*'Yatırımlar-Genişleme2'!U86))/SUM('Yatırımlar-Mevcut Bölge'!T86,'Yatırımlar-Genişleme1'!T86,'Yatırımlar-Genişleme2'!T86),"")</f>
        <v/>
      </c>
      <c r="V86" s="927" t="str">
        <f>IFERROR((('Yatırımlar-Mevcut Bölge'!T86*'Yatırımlar-Mevcut Bölge'!V86)+('Yatırımlar-Genişleme1'!T86*'Yatırımlar-Genişleme1'!V86)+('Yatırımlar-Genişleme2'!T86*'Yatırımlar-Genişleme2'!V86))/SUM('Yatırımlar-Mevcut Bölge'!T86,'Yatırımlar-Genişleme1'!T86,'Yatırımlar-Genişleme2'!T86),"")</f>
        <v/>
      </c>
      <c r="W86" s="906" t="str">
        <f t="shared" si="34"/>
        <v/>
      </c>
    </row>
    <row r="87" spans="2:23">
      <c r="B87" s="859" t="s">
        <v>1055</v>
      </c>
      <c r="C87" s="865" t="s">
        <v>738</v>
      </c>
      <c r="D87" s="856"/>
      <c r="E87" s="857"/>
      <c r="F87" s="857"/>
      <c r="G87" s="970">
        <f>'Yatırımlar-Mevcut Bölge'!G87+'Yatırımlar-Genişleme1'!G87+'Yatırımlar-Genişleme2'!G87</f>
        <v>0</v>
      </c>
      <c r="H87" s="856"/>
      <c r="I87" s="857"/>
      <c r="J87" s="857"/>
      <c r="K87" s="970">
        <f>'Yatırımlar-Mevcut Bölge'!K87+'Yatırımlar-Genişleme1'!K87+'Yatırımlar-Genişleme2'!K87</f>
        <v>0</v>
      </c>
      <c r="L87" s="856"/>
      <c r="M87" s="857"/>
      <c r="N87" s="857"/>
      <c r="O87" s="970">
        <f>'Yatırımlar-Mevcut Bölge'!O87+'Yatırımlar-Genişleme1'!O87+'Yatırımlar-Genişleme2'!O87</f>
        <v>0</v>
      </c>
      <c r="P87" s="856"/>
      <c r="Q87" s="857"/>
      <c r="R87" s="857"/>
      <c r="S87" s="925">
        <f>'Yatırımlar-Mevcut Bölge'!S87+'Yatırımlar-Genişleme1'!S87+'Yatırımlar-Genişleme2'!S87</f>
        <v>0</v>
      </c>
      <c r="T87" s="856"/>
      <c r="U87" s="857"/>
      <c r="V87" s="857"/>
      <c r="W87" s="925">
        <f>'Yatırımlar-Mevcut Bölge'!W87+'Yatırımlar-Genişleme1'!W87+'Yatırımlar-Genişleme2'!W87</f>
        <v>0</v>
      </c>
    </row>
    <row r="88" spans="2:23" ht="25.5">
      <c r="B88" s="866" t="s">
        <v>1056</v>
      </c>
      <c r="C88" s="855"/>
      <c r="D88" s="856"/>
      <c r="E88" s="857"/>
      <c r="F88" s="857"/>
      <c r="G88" s="968">
        <f>SUM(G89:G100)</f>
        <v>0</v>
      </c>
      <c r="H88" s="856"/>
      <c r="I88" s="857"/>
      <c r="J88" s="857"/>
      <c r="K88" s="968">
        <f>SUM(K89:K100)</f>
        <v>0</v>
      </c>
      <c r="L88" s="856"/>
      <c r="M88" s="857"/>
      <c r="N88" s="857"/>
      <c r="O88" s="968">
        <f>SUM(O89:O100)</f>
        <v>0</v>
      </c>
      <c r="P88" s="856"/>
      <c r="Q88" s="857"/>
      <c r="R88" s="857"/>
      <c r="S88" s="858">
        <f>SUM(S89:S100)</f>
        <v>0</v>
      </c>
      <c r="T88" s="856"/>
      <c r="U88" s="857"/>
      <c r="V88" s="857"/>
      <c r="W88" s="858">
        <f>SUM(W89:W100)</f>
        <v>0</v>
      </c>
    </row>
    <row r="89" spans="2:23">
      <c r="B89" s="912" t="s">
        <v>813</v>
      </c>
      <c r="C89" s="861" t="s">
        <v>100</v>
      </c>
      <c r="D89" s="926">
        <f>'Yatırımlar-Mevcut Bölge'!D89+'Yatırımlar-Genişleme1'!D89+'Yatırımlar-Genişleme2'!D89</f>
        <v>0</v>
      </c>
      <c r="E89" s="927" t="str">
        <f>IFERROR((('Yatırımlar-Mevcut Bölge'!D89*'Yatırımlar-Mevcut Bölge'!E89)+('Yatırımlar-Genişleme1'!D89*'Yatırımlar-Genişleme1'!E89)+('Yatırımlar-Genişleme2'!D89*'Yatırımlar-Genişleme2'!E89))/SUM('Yatırımlar-Mevcut Bölge'!D89,'Yatırımlar-Genişleme1'!D89,'Yatırımlar-Genişleme2'!D89),"")</f>
        <v/>
      </c>
      <c r="F89" s="927" t="str">
        <f>IFERROR((('Yatırımlar-Mevcut Bölge'!D89*'Yatırımlar-Mevcut Bölge'!F89)+('Yatırımlar-Genişleme1'!D89*'Yatırımlar-Genişleme1'!F89)+('Yatırımlar-Genişleme2'!D89*'Yatırımlar-Genişleme2'!F89))/SUM('Yatırımlar-Mevcut Bölge'!D89,'Yatırımlar-Genişleme1'!D89,'Yatırımlar-Genişleme2'!D89),"")</f>
        <v/>
      </c>
      <c r="G89" s="969" t="str">
        <f t="shared" ref="G89:G100" si="35">IFERROR(D89*(E89+F89),"")</f>
        <v/>
      </c>
      <c r="H89" s="926">
        <f>'Yatırımlar-Mevcut Bölge'!H89+'Yatırımlar-Genişleme1'!H89+'Yatırımlar-Genişleme2'!H89</f>
        <v>0</v>
      </c>
      <c r="I89" s="927" t="str">
        <f>IFERROR((('Yatırımlar-Mevcut Bölge'!H89*'Yatırımlar-Mevcut Bölge'!I89)+('Yatırımlar-Genişleme1'!H89*'Yatırımlar-Genişleme1'!I89)+('Yatırımlar-Genişleme2'!H89*'Yatırımlar-Genişleme2'!I89))/SUM('Yatırımlar-Mevcut Bölge'!H89,'Yatırımlar-Genişleme1'!H89,'Yatırımlar-Genişleme2'!H89),"")</f>
        <v/>
      </c>
      <c r="J89" s="927" t="str">
        <f>IFERROR((('Yatırımlar-Mevcut Bölge'!H89*'Yatırımlar-Mevcut Bölge'!J89)+('Yatırımlar-Genişleme1'!H89*'Yatırımlar-Genişleme1'!J89)+('Yatırımlar-Genişleme2'!H89*'Yatırımlar-Genişleme2'!J89))/SUM('Yatırımlar-Mevcut Bölge'!H89,'Yatırımlar-Genişleme1'!H89,'Yatırımlar-Genişleme2'!H89),"")</f>
        <v/>
      </c>
      <c r="K89" s="969" t="str">
        <f t="shared" ref="K89:K100" si="36">IFERROR(H89*(I89+J89),"")</f>
        <v/>
      </c>
      <c r="L89" s="926">
        <f>'Yatırımlar-Mevcut Bölge'!L89+'Yatırımlar-Genişleme1'!L89+'Yatırımlar-Genişleme2'!L89</f>
        <v>0</v>
      </c>
      <c r="M89" s="927" t="str">
        <f>IFERROR((('Yatırımlar-Mevcut Bölge'!L89*'Yatırımlar-Mevcut Bölge'!M89)+('Yatırımlar-Genişleme1'!L89*'Yatırımlar-Genişleme1'!M89)+('Yatırımlar-Genişleme2'!L89*'Yatırımlar-Genişleme2'!M89))/SUM('Yatırımlar-Mevcut Bölge'!L89,'Yatırımlar-Genişleme1'!L89,'Yatırımlar-Genişleme2'!L89),"")</f>
        <v/>
      </c>
      <c r="N89" s="927" t="str">
        <f>IFERROR((('Yatırımlar-Mevcut Bölge'!L89*'Yatırımlar-Mevcut Bölge'!N89)+('Yatırımlar-Genişleme1'!L89*'Yatırımlar-Genişleme1'!N89)+('Yatırımlar-Genişleme2'!L89*'Yatırımlar-Genişleme2'!N89))/SUM('Yatırımlar-Mevcut Bölge'!L89,'Yatırımlar-Genişleme1'!L89,'Yatırımlar-Genişleme2'!L89),"")</f>
        <v/>
      </c>
      <c r="O89" s="969" t="str">
        <f t="shared" ref="O89:O100" si="37">IFERROR(L89*(M89+N89),"")</f>
        <v/>
      </c>
      <c r="P89" s="926">
        <f>'Yatırımlar-Mevcut Bölge'!P89+'Yatırımlar-Genişleme1'!P89+'Yatırımlar-Genişleme2'!P89</f>
        <v>0</v>
      </c>
      <c r="Q89" s="927" t="str">
        <f>IFERROR((('Yatırımlar-Mevcut Bölge'!P89*'Yatırımlar-Mevcut Bölge'!Q89)+('Yatırımlar-Genişleme1'!P89*'Yatırımlar-Genişleme1'!Q89)+('Yatırımlar-Genişleme2'!P89*'Yatırımlar-Genişleme2'!Q89))/SUM('Yatırımlar-Mevcut Bölge'!P89,'Yatırımlar-Genişleme1'!P89,'Yatırımlar-Genişleme2'!P89),"")</f>
        <v/>
      </c>
      <c r="R89" s="927" t="str">
        <f>IFERROR((('Yatırımlar-Mevcut Bölge'!P89*'Yatırımlar-Mevcut Bölge'!R89)+('Yatırımlar-Genişleme1'!P89*'Yatırımlar-Genişleme1'!R89)+('Yatırımlar-Genişleme2'!P89*'Yatırımlar-Genişleme2'!R89))/SUM('Yatırımlar-Mevcut Bölge'!P89,'Yatırımlar-Genişleme1'!P89,'Yatırımlar-Genişleme2'!P89),"")</f>
        <v/>
      </c>
      <c r="S89" s="906" t="str">
        <f t="shared" ref="S89:S100" si="38">IFERROR(P89*(Q89+R89),"")</f>
        <v/>
      </c>
      <c r="T89" s="926">
        <f>'Yatırımlar-Mevcut Bölge'!T89+'Yatırımlar-Genişleme1'!T89+'Yatırımlar-Genişleme2'!T89</f>
        <v>0</v>
      </c>
      <c r="U89" s="927" t="str">
        <f>IFERROR((('Yatırımlar-Mevcut Bölge'!T89*'Yatırımlar-Mevcut Bölge'!U89)+('Yatırımlar-Genişleme1'!T89*'Yatırımlar-Genişleme1'!U89)+('Yatırımlar-Genişleme2'!T89*'Yatırımlar-Genişleme2'!U89))/SUM('Yatırımlar-Mevcut Bölge'!T89,'Yatırımlar-Genişleme1'!T89,'Yatırımlar-Genişleme2'!T89),"")</f>
        <v/>
      </c>
      <c r="V89" s="927" t="str">
        <f>IFERROR((('Yatırımlar-Mevcut Bölge'!T89*'Yatırımlar-Mevcut Bölge'!V89)+('Yatırımlar-Genişleme1'!T89*'Yatırımlar-Genişleme1'!V89)+('Yatırımlar-Genişleme2'!T89*'Yatırımlar-Genişleme2'!V89))/SUM('Yatırımlar-Mevcut Bölge'!T89,'Yatırımlar-Genişleme1'!T89,'Yatırımlar-Genişleme2'!T89),"")</f>
        <v/>
      </c>
      <c r="W89" s="906" t="str">
        <f t="shared" ref="W89:W100" si="39">IFERROR(T89*(U89+V89),"")</f>
        <v/>
      </c>
    </row>
    <row r="90" spans="2:23">
      <c r="B90" s="912" t="s">
        <v>814</v>
      </c>
      <c r="C90" s="861" t="s">
        <v>100</v>
      </c>
      <c r="D90" s="926">
        <f>'Yatırımlar-Mevcut Bölge'!D90+'Yatırımlar-Genişleme1'!D90+'Yatırımlar-Genişleme2'!D90</f>
        <v>0</v>
      </c>
      <c r="E90" s="927" t="str">
        <f>IFERROR((('Yatırımlar-Mevcut Bölge'!D90*'Yatırımlar-Mevcut Bölge'!E90)+('Yatırımlar-Genişleme1'!D90*'Yatırımlar-Genişleme1'!E90)+('Yatırımlar-Genişleme2'!D90*'Yatırımlar-Genişleme2'!E90))/SUM('Yatırımlar-Mevcut Bölge'!D90,'Yatırımlar-Genişleme1'!D90,'Yatırımlar-Genişleme2'!D90),"")</f>
        <v/>
      </c>
      <c r="F90" s="927" t="str">
        <f>IFERROR((('Yatırımlar-Mevcut Bölge'!D90*'Yatırımlar-Mevcut Bölge'!F90)+('Yatırımlar-Genişleme1'!D90*'Yatırımlar-Genişleme1'!F90)+('Yatırımlar-Genişleme2'!D90*'Yatırımlar-Genişleme2'!F90))/SUM('Yatırımlar-Mevcut Bölge'!D90,'Yatırımlar-Genişleme1'!D90,'Yatırımlar-Genişleme2'!D90),"")</f>
        <v/>
      </c>
      <c r="G90" s="969" t="str">
        <f t="shared" si="35"/>
        <v/>
      </c>
      <c r="H90" s="926">
        <f>'Yatırımlar-Mevcut Bölge'!H90+'Yatırımlar-Genişleme1'!H90+'Yatırımlar-Genişleme2'!H90</f>
        <v>0</v>
      </c>
      <c r="I90" s="927" t="str">
        <f>IFERROR((('Yatırımlar-Mevcut Bölge'!H90*'Yatırımlar-Mevcut Bölge'!I90)+('Yatırımlar-Genişleme1'!H90*'Yatırımlar-Genişleme1'!I90)+('Yatırımlar-Genişleme2'!H90*'Yatırımlar-Genişleme2'!I90))/SUM('Yatırımlar-Mevcut Bölge'!H90,'Yatırımlar-Genişleme1'!H90,'Yatırımlar-Genişleme2'!H90),"")</f>
        <v/>
      </c>
      <c r="J90" s="927" t="str">
        <f>IFERROR((('Yatırımlar-Mevcut Bölge'!H90*'Yatırımlar-Mevcut Bölge'!J90)+('Yatırımlar-Genişleme1'!H90*'Yatırımlar-Genişleme1'!J90)+('Yatırımlar-Genişleme2'!H90*'Yatırımlar-Genişleme2'!J90))/SUM('Yatırımlar-Mevcut Bölge'!H90,'Yatırımlar-Genişleme1'!H90,'Yatırımlar-Genişleme2'!H90),"")</f>
        <v/>
      </c>
      <c r="K90" s="969" t="str">
        <f t="shared" si="36"/>
        <v/>
      </c>
      <c r="L90" s="926">
        <f>'Yatırımlar-Mevcut Bölge'!L90+'Yatırımlar-Genişleme1'!L90+'Yatırımlar-Genişleme2'!L90</f>
        <v>0</v>
      </c>
      <c r="M90" s="927" t="str">
        <f>IFERROR((('Yatırımlar-Mevcut Bölge'!L90*'Yatırımlar-Mevcut Bölge'!M90)+('Yatırımlar-Genişleme1'!L90*'Yatırımlar-Genişleme1'!M90)+('Yatırımlar-Genişleme2'!L90*'Yatırımlar-Genişleme2'!M90))/SUM('Yatırımlar-Mevcut Bölge'!L90,'Yatırımlar-Genişleme1'!L90,'Yatırımlar-Genişleme2'!L90),"")</f>
        <v/>
      </c>
      <c r="N90" s="927" t="str">
        <f>IFERROR((('Yatırımlar-Mevcut Bölge'!L90*'Yatırımlar-Mevcut Bölge'!N90)+('Yatırımlar-Genişleme1'!L90*'Yatırımlar-Genişleme1'!N90)+('Yatırımlar-Genişleme2'!L90*'Yatırımlar-Genişleme2'!N90))/SUM('Yatırımlar-Mevcut Bölge'!L90,'Yatırımlar-Genişleme1'!L90,'Yatırımlar-Genişleme2'!L90),"")</f>
        <v/>
      </c>
      <c r="O90" s="969" t="str">
        <f t="shared" si="37"/>
        <v/>
      </c>
      <c r="P90" s="926">
        <f>'Yatırımlar-Mevcut Bölge'!P90+'Yatırımlar-Genişleme1'!P90+'Yatırımlar-Genişleme2'!P90</f>
        <v>0</v>
      </c>
      <c r="Q90" s="927" t="str">
        <f>IFERROR((('Yatırımlar-Mevcut Bölge'!P90*'Yatırımlar-Mevcut Bölge'!Q90)+('Yatırımlar-Genişleme1'!P90*'Yatırımlar-Genişleme1'!Q90)+('Yatırımlar-Genişleme2'!P90*'Yatırımlar-Genişleme2'!Q90))/SUM('Yatırımlar-Mevcut Bölge'!P90,'Yatırımlar-Genişleme1'!P90,'Yatırımlar-Genişleme2'!P90),"")</f>
        <v/>
      </c>
      <c r="R90" s="927" t="str">
        <f>IFERROR((('Yatırımlar-Mevcut Bölge'!P90*'Yatırımlar-Mevcut Bölge'!R90)+('Yatırımlar-Genişleme1'!P90*'Yatırımlar-Genişleme1'!R90)+('Yatırımlar-Genişleme2'!P90*'Yatırımlar-Genişleme2'!R90))/SUM('Yatırımlar-Mevcut Bölge'!P90,'Yatırımlar-Genişleme1'!P90,'Yatırımlar-Genişleme2'!P90),"")</f>
        <v/>
      </c>
      <c r="S90" s="906" t="str">
        <f t="shared" si="38"/>
        <v/>
      </c>
      <c r="T90" s="926">
        <f>'Yatırımlar-Mevcut Bölge'!T90+'Yatırımlar-Genişleme1'!T90+'Yatırımlar-Genişleme2'!T90</f>
        <v>0</v>
      </c>
      <c r="U90" s="927" t="str">
        <f>IFERROR((('Yatırımlar-Mevcut Bölge'!T90*'Yatırımlar-Mevcut Bölge'!U90)+('Yatırımlar-Genişleme1'!T90*'Yatırımlar-Genişleme1'!U90)+('Yatırımlar-Genişleme2'!T90*'Yatırımlar-Genişleme2'!U90))/SUM('Yatırımlar-Mevcut Bölge'!T90,'Yatırımlar-Genişleme1'!T90,'Yatırımlar-Genişleme2'!T90),"")</f>
        <v/>
      </c>
      <c r="V90" s="927" t="str">
        <f>IFERROR((('Yatırımlar-Mevcut Bölge'!T90*'Yatırımlar-Mevcut Bölge'!V90)+('Yatırımlar-Genişleme1'!T90*'Yatırımlar-Genişleme1'!V90)+('Yatırımlar-Genişleme2'!T90*'Yatırımlar-Genişleme2'!V90))/SUM('Yatırımlar-Mevcut Bölge'!T90,'Yatırımlar-Genişleme1'!T90,'Yatırımlar-Genişleme2'!T90),"")</f>
        <v/>
      </c>
      <c r="W90" s="906" t="str">
        <f t="shared" si="39"/>
        <v/>
      </c>
    </row>
    <row r="91" spans="2:23">
      <c r="B91" s="912" t="s">
        <v>815</v>
      </c>
      <c r="C91" s="861" t="s">
        <v>100</v>
      </c>
      <c r="D91" s="926">
        <f>'Yatırımlar-Mevcut Bölge'!D91+'Yatırımlar-Genişleme1'!D91+'Yatırımlar-Genişleme2'!D91</f>
        <v>0</v>
      </c>
      <c r="E91" s="927" t="str">
        <f>IFERROR((('Yatırımlar-Mevcut Bölge'!D91*'Yatırımlar-Mevcut Bölge'!E91)+('Yatırımlar-Genişleme1'!D91*'Yatırımlar-Genişleme1'!E91)+('Yatırımlar-Genişleme2'!D91*'Yatırımlar-Genişleme2'!E91))/SUM('Yatırımlar-Mevcut Bölge'!D91,'Yatırımlar-Genişleme1'!D91,'Yatırımlar-Genişleme2'!D91),"")</f>
        <v/>
      </c>
      <c r="F91" s="927" t="str">
        <f>IFERROR((('Yatırımlar-Mevcut Bölge'!D91*'Yatırımlar-Mevcut Bölge'!F91)+('Yatırımlar-Genişleme1'!D91*'Yatırımlar-Genişleme1'!F91)+('Yatırımlar-Genişleme2'!D91*'Yatırımlar-Genişleme2'!F91))/SUM('Yatırımlar-Mevcut Bölge'!D91,'Yatırımlar-Genişleme1'!D91,'Yatırımlar-Genişleme2'!D91),"")</f>
        <v/>
      </c>
      <c r="G91" s="969" t="str">
        <f t="shared" si="35"/>
        <v/>
      </c>
      <c r="H91" s="926">
        <f>'Yatırımlar-Mevcut Bölge'!H91+'Yatırımlar-Genişleme1'!H91+'Yatırımlar-Genişleme2'!H91</f>
        <v>0</v>
      </c>
      <c r="I91" s="927" t="str">
        <f>IFERROR((('Yatırımlar-Mevcut Bölge'!H91*'Yatırımlar-Mevcut Bölge'!I91)+('Yatırımlar-Genişleme1'!H91*'Yatırımlar-Genişleme1'!I91)+('Yatırımlar-Genişleme2'!H91*'Yatırımlar-Genişleme2'!I91))/SUM('Yatırımlar-Mevcut Bölge'!H91,'Yatırımlar-Genişleme1'!H91,'Yatırımlar-Genişleme2'!H91),"")</f>
        <v/>
      </c>
      <c r="J91" s="927" t="str">
        <f>IFERROR((('Yatırımlar-Mevcut Bölge'!H91*'Yatırımlar-Mevcut Bölge'!J91)+('Yatırımlar-Genişleme1'!H91*'Yatırımlar-Genişleme1'!J91)+('Yatırımlar-Genişleme2'!H91*'Yatırımlar-Genişleme2'!J91))/SUM('Yatırımlar-Mevcut Bölge'!H91,'Yatırımlar-Genişleme1'!H91,'Yatırımlar-Genişleme2'!H91),"")</f>
        <v/>
      </c>
      <c r="K91" s="969" t="str">
        <f t="shared" si="36"/>
        <v/>
      </c>
      <c r="L91" s="926">
        <f>'Yatırımlar-Mevcut Bölge'!L91+'Yatırımlar-Genişleme1'!L91+'Yatırımlar-Genişleme2'!L91</f>
        <v>0</v>
      </c>
      <c r="M91" s="927" t="str">
        <f>IFERROR((('Yatırımlar-Mevcut Bölge'!L91*'Yatırımlar-Mevcut Bölge'!M91)+('Yatırımlar-Genişleme1'!L91*'Yatırımlar-Genişleme1'!M91)+('Yatırımlar-Genişleme2'!L91*'Yatırımlar-Genişleme2'!M91))/SUM('Yatırımlar-Mevcut Bölge'!L91,'Yatırımlar-Genişleme1'!L91,'Yatırımlar-Genişleme2'!L91),"")</f>
        <v/>
      </c>
      <c r="N91" s="927" t="str">
        <f>IFERROR((('Yatırımlar-Mevcut Bölge'!L91*'Yatırımlar-Mevcut Bölge'!N91)+('Yatırımlar-Genişleme1'!L91*'Yatırımlar-Genişleme1'!N91)+('Yatırımlar-Genişleme2'!L91*'Yatırımlar-Genişleme2'!N91))/SUM('Yatırımlar-Mevcut Bölge'!L91,'Yatırımlar-Genişleme1'!L91,'Yatırımlar-Genişleme2'!L91),"")</f>
        <v/>
      </c>
      <c r="O91" s="969" t="str">
        <f t="shared" si="37"/>
        <v/>
      </c>
      <c r="P91" s="926">
        <f>'Yatırımlar-Mevcut Bölge'!P91+'Yatırımlar-Genişleme1'!P91+'Yatırımlar-Genişleme2'!P91</f>
        <v>0</v>
      </c>
      <c r="Q91" s="927" t="str">
        <f>IFERROR((('Yatırımlar-Mevcut Bölge'!P91*'Yatırımlar-Mevcut Bölge'!Q91)+('Yatırımlar-Genişleme1'!P91*'Yatırımlar-Genişleme1'!Q91)+('Yatırımlar-Genişleme2'!P91*'Yatırımlar-Genişleme2'!Q91))/SUM('Yatırımlar-Mevcut Bölge'!P91,'Yatırımlar-Genişleme1'!P91,'Yatırımlar-Genişleme2'!P91),"")</f>
        <v/>
      </c>
      <c r="R91" s="927" t="str">
        <f>IFERROR((('Yatırımlar-Mevcut Bölge'!P91*'Yatırımlar-Mevcut Bölge'!R91)+('Yatırımlar-Genişleme1'!P91*'Yatırımlar-Genişleme1'!R91)+('Yatırımlar-Genişleme2'!P91*'Yatırımlar-Genişleme2'!R91))/SUM('Yatırımlar-Mevcut Bölge'!P91,'Yatırımlar-Genişleme1'!P91,'Yatırımlar-Genişleme2'!P91),"")</f>
        <v/>
      </c>
      <c r="S91" s="906" t="str">
        <f t="shared" si="38"/>
        <v/>
      </c>
      <c r="T91" s="926">
        <f>'Yatırımlar-Mevcut Bölge'!T91+'Yatırımlar-Genişleme1'!T91+'Yatırımlar-Genişleme2'!T91</f>
        <v>0</v>
      </c>
      <c r="U91" s="927" t="str">
        <f>IFERROR((('Yatırımlar-Mevcut Bölge'!T91*'Yatırımlar-Mevcut Bölge'!U91)+('Yatırımlar-Genişleme1'!T91*'Yatırımlar-Genişleme1'!U91)+('Yatırımlar-Genişleme2'!T91*'Yatırımlar-Genişleme2'!U91))/SUM('Yatırımlar-Mevcut Bölge'!T91,'Yatırımlar-Genişleme1'!T91,'Yatırımlar-Genişleme2'!T91),"")</f>
        <v/>
      </c>
      <c r="V91" s="927" t="str">
        <f>IFERROR((('Yatırımlar-Mevcut Bölge'!T91*'Yatırımlar-Mevcut Bölge'!V91)+('Yatırımlar-Genişleme1'!T91*'Yatırımlar-Genişleme1'!V91)+('Yatırımlar-Genişleme2'!T91*'Yatırımlar-Genişleme2'!V91))/SUM('Yatırımlar-Mevcut Bölge'!T91,'Yatırımlar-Genişleme1'!T91,'Yatırımlar-Genişleme2'!T91),"")</f>
        <v/>
      </c>
      <c r="W91" s="906" t="str">
        <f t="shared" si="39"/>
        <v/>
      </c>
    </row>
    <row r="92" spans="2:23">
      <c r="B92" s="912" t="s">
        <v>816</v>
      </c>
      <c r="C92" s="861" t="s">
        <v>100</v>
      </c>
      <c r="D92" s="926">
        <f>'Yatırımlar-Mevcut Bölge'!D92+'Yatırımlar-Genişleme1'!D92+'Yatırımlar-Genişleme2'!D92</f>
        <v>0</v>
      </c>
      <c r="E92" s="927" t="str">
        <f>IFERROR((('Yatırımlar-Mevcut Bölge'!D92*'Yatırımlar-Mevcut Bölge'!E92)+('Yatırımlar-Genişleme1'!D92*'Yatırımlar-Genişleme1'!E92)+('Yatırımlar-Genişleme2'!D92*'Yatırımlar-Genişleme2'!E92))/SUM('Yatırımlar-Mevcut Bölge'!D92,'Yatırımlar-Genişleme1'!D92,'Yatırımlar-Genişleme2'!D92),"")</f>
        <v/>
      </c>
      <c r="F92" s="927" t="str">
        <f>IFERROR((('Yatırımlar-Mevcut Bölge'!D92*'Yatırımlar-Mevcut Bölge'!F92)+('Yatırımlar-Genişleme1'!D92*'Yatırımlar-Genişleme1'!F92)+('Yatırımlar-Genişleme2'!D92*'Yatırımlar-Genişleme2'!F92))/SUM('Yatırımlar-Mevcut Bölge'!D92,'Yatırımlar-Genişleme1'!D92,'Yatırımlar-Genişleme2'!D92),"")</f>
        <v/>
      </c>
      <c r="G92" s="969" t="str">
        <f t="shared" si="35"/>
        <v/>
      </c>
      <c r="H92" s="926">
        <f>'Yatırımlar-Mevcut Bölge'!H92+'Yatırımlar-Genişleme1'!H92+'Yatırımlar-Genişleme2'!H92</f>
        <v>0</v>
      </c>
      <c r="I92" s="927" t="str">
        <f>IFERROR((('Yatırımlar-Mevcut Bölge'!H92*'Yatırımlar-Mevcut Bölge'!I92)+('Yatırımlar-Genişleme1'!H92*'Yatırımlar-Genişleme1'!I92)+('Yatırımlar-Genişleme2'!H92*'Yatırımlar-Genişleme2'!I92))/SUM('Yatırımlar-Mevcut Bölge'!H92,'Yatırımlar-Genişleme1'!H92,'Yatırımlar-Genişleme2'!H92),"")</f>
        <v/>
      </c>
      <c r="J92" s="927" t="str">
        <f>IFERROR((('Yatırımlar-Mevcut Bölge'!H92*'Yatırımlar-Mevcut Bölge'!J92)+('Yatırımlar-Genişleme1'!H92*'Yatırımlar-Genişleme1'!J92)+('Yatırımlar-Genişleme2'!H92*'Yatırımlar-Genişleme2'!J92))/SUM('Yatırımlar-Mevcut Bölge'!H92,'Yatırımlar-Genişleme1'!H92,'Yatırımlar-Genişleme2'!H92),"")</f>
        <v/>
      </c>
      <c r="K92" s="969" t="str">
        <f t="shared" si="36"/>
        <v/>
      </c>
      <c r="L92" s="926">
        <f>'Yatırımlar-Mevcut Bölge'!L92+'Yatırımlar-Genişleme1'!L92+'Yatırımlar-Genişleme2'!L92</f>
        <v>0</v>
      </c>
      <c r="M92" s="927" t="str">
        <f>IFERROR((('Yatırımlar-Mevcut Bölge'!L92*'Yatırımlar-Mevcut Bölge'!M92)+('Yatırımlar-Genişleme1'!L92*'Yatırımlar-Genişleme1'!M92)+('Yatırımlar-Genişleme2'!L92*'Yatırımlar-Genişleme2'!M92))/SUM('Yatırımlar-Mevcut Bölge'!L92,'Yatırımlar-Genişleme1'!L92,'Yatırımlar-Genişleme2'!L92),"")</f>
        <v/>
      </c>
      <c r="N92" s="927" t="str">
        <f>IFERROR((('Yatırımlar-Mevcut Bölge'!L92*'Yatırımlar-Mevcut Bölge'!N92)+('Yatırımlar-Genişleme1'!L92*'Yatırımlar-Genişleme1'!N92)+('Yatırımlar-Genişleme2'!L92*'Yatırımlar-Genişleme2'!N92))/SUM('Yatırımlar-Mevcut Bölge'!L92,'Yatırımlar-Genişleme1'!L92,'Yatırımlar-Genişleme2'!L92),"")</f>
        <v/>
      </c>
      <c r="O92" s="969" t="str">
        <f t="shared" si="37"/>
        <v/>
      </c>
      <c r="P92" s="926">
        <f>'Yatırımlar-Mevcut Bölge'!P92+'Yatırımlar-Genişleme1'!P92+'Yatırımlar-Genişleme2'!P92</f>
        <v>0</v>
      </c>
      <c r="Q92" s="927" t="str">
        <f>IFERROR((('Yatırımlar-Mevcut Bölge'!P92*'Yatırımlar-Mevcut Bölge'!Q92)+('Yatırımlar-Genişleme1'!P92*'Yatırımlar-Genişleme1'!Q92)+('Yatırımlar-Genişleme2'!P92*'Yatırımlar-Genişleme2'!Q92))/SUM('Yatırımlar-Mevcut Bölge'!P92,'Yatırımlar-Genişleme1'!P92,'Yatırımlar-Genişleme2'!P92),"")</f>
        <v/>
      </c>
      <c r="R92" s="927" t="str">
        <f>IFERROR((('Yatırımlar-Mevcut Bölge'!P92*'Yatırımlar-Mevcut Bölge'!R92)+('Yatırımlar-Genişleme1'!P92*'Yatırımlar-Genişleme1'!R92)+('Yatırımlar-Genişleme2'!P92*'Yatırımlar-Genişleme2'!R92))/SUM('Yatırımlar-Mevcut Bölge'!P92,'Yatırımlar-Genişleme1'!P92,'Yatırımlar-Genişleme2'!P92),"")</f>
        <v/>
      </c>
      <c r="S92" s="906" t="str">
        <f t="shared" si="38"/>
        <v/>
      </c>
      <c r="T92" s="926">
        <f>'Yatırımlar-Mevcut Bölge'!T92+'Yatırımlar-Genişleme1'!T92+'Yatırımlar-Genişleme2'!T92</f>
        <v>0</v>
      </c>
      <c r="U92" s="927" t="str">
        <f>IFERROR((('Yatırımlar-Mevcut Bölge'!T92*'Yatırımlar-Mevcut Bölge'!U92)+('Yatırımlar-Genişleme1'!T92*'Yatırımlar-Genişleme1'!U92)+('Yatırımlar-Genişleme2'!T92*'Yatırımlar-Genişleme2'!U92))/SUM('Yatırımlar-Mevcut Bölge'!T92,'Yatırımlar-Genişleme1'!T92,'Yatırımlar-Genişleme2'!T92),"")</f>
        <v/>
      </c>
      <c r="V92" s="927" t="str">
        <f>IFERROR((('Yatırımlar-Mevcut Bölge'!T92*'Yatırımlar-Mevcut Bölge'!V92)+('Yatırımlar-Genişleme1'!T92*'Yatırımlar-Genişleme1'!V92)+('Yatırımlar-Genişleme2'!T92*'Yatırımlar-Genişleme2'!V92))/SUM('Yatırımlar-Mevcut Bölge'!T92,'Yatırımlar-Genişleme1'!T92,'Yatırımlar-Genişleme2'!T92),"")</f>
        <v/>
      </c>
      <c r="W92" s="906" t="str">
        <f t="shared" si="39"/>
        <v/>
      </c>
    </row>
    <row r="93" spans="2:23">
      <c r="B93" s="912" t="s">
        <v>817</v>
      </c>
      <c r="C93" s="861" t="s">
        <v>100</v>
      </c>
      <c r="D93" s="926">
        <f>'Yatırımlar-Mevcut Bölge'!D93+'Yatırımlar-Genişleme1'!D93+'Yatırımlar-Genişleme2'!D93</f>
        <v>0</v>
      </c>
      <c r="E93" s="927" t="str">
        <f>IFERROR((('Yatırımlar-Mevcut Bölge'!D93*'Yatırımlar-Mevcut Bölge'!E93)+('Yatırımlar-Genişleme1'!D93*'Yatırımlar-Genişleme1'!E93)+('Yatırımlar-Genişleme2'!D93*'Yatırımlar-Genişleme2'!E93))/SUM('Yatırımlar-Mevcut Bölge'!D93,'Yatırımlar-Genişleme1'!D93,'Yatırımlar-Genişleme2'!D93),"")</f>
        <v/>
      </c>
      <c r="F93" s="927" t="str">
        <f>IFERROR((('Yatırımlar-Mevcut Bölge'!D93*'Yatırımlar-Mevcut Bölge'!F93)+('Yatırımlar-Genişleme1'!D93*'Yatırımlar-Genişleme1'!F93)+('Yatırımlar-Genişleme2'!D93*'Yatırımlar-Genişleme2'!F93))/SUM('Yatırımlar-Mevcut Bölge'!D93,'Yatırımlar-Genişleme1'!D93,'Yatırımlar-Genişleme2'!D93),"")</f>
        <v/>
      </c>
      <c r="G93" s="969" t="str">
        <f t="shared" si="35"/>
        <v/>
      </c>
      <c r="H93" s="926">
        <f>'Yatırımlar-Mevcut Bölge'!H93+'Yatırımlar-Genişleme1'!H93+'Yatırımlar-Genişleme2'!H93</f>
        <v>0</v>
      </c>
      <c r="I93" s="927" t="str">
        <f>IFERROR((('Yatırımlar-Mevcut Bölge'!H93*'Yatırımlar-Mevcut Bölge'!I93)+('Yatırımlar-Genişleme1'!H93*'Yatırımlar-Genişleme1'!I93)+('Yatırımlar-Genişleme2'!H93*'Yatırımlar-Genişleme2'!I93))/SUM('Yatırımlar-Mevcut Bölge'!H93,'Yatırımlar-Genişleme1'!H93,'Yatırımlar-Genişleme2'!H93),"")</f>
        <v/>
      </c>
      <c r="J93" s="927" t="str">
        <f>IFERROR((('Yatırımlar-Mevcut Bölge'!H93*'Yatırımlar-Mevcut Bölge'!J93)+('Yatırımlar-Genişleme1'!H93*'Yatırımlar-Genişleme1'!J93)+('Yatırımlar-Genişleme2'!H93*'Yatırımlar-Genişleme2'!J93))/SUM('Yatırımlar-Mevcut Bölge'!H93,'Yatırımlar-Genişleme1'!H93,'Yatırımlar-Genişleme2'!H93),"")</f>
        <v/>
      </c>
      <c r="K93" s="969" t="str">
        <f t="shared" si="36"/>
        <v/>
      </c>
      <c r="L93" s="926">
        <f>'Yatırımlar-Mevcut Bölge'!L93+'Yatırımlar-Genişleme1'!L93+'Yatırımlar-Genişleme2'!L93</f>
        <v>0</v>
      </c>
      <c r="M93" s="927" t="str">
        <f>IFERROR((('Yatırımlar-Mevcut Bölge'!L93*'Yatırımlar-Mevcut Bölge'!M93)+('Yatırımlar-Genişleme1'!L93*'Yatırımlar-Genişleme1'!M93)+('Yatırımlar-Genişleme2'!L93*'Yatırımlar-Genişleme2'!M93))/SUM('Yatırımlar-Mevcut Bölge'!L93,'Yatırımlar-Genişleme1'!L93,'Yatırımlar-Genişleme2'!L93),"")</f>
        <v/>
      </c>
      <c r="N93" s="927" t="str">
        <f>IFERROR((('Yatırımlar-Mevcut Bölge'!L93*'Yatırımlar-Mevcut Bölge'!N93)+('Yatırımlar-Genişleme1'!L93*'Yatırımlar-Genişleme1'!N93)+('Yatırımlar-Genişleme2'!L93*'Yatırımlar-Genişleme2'!N93))/SUM('Yatırımlar-Mevcut Bölge'!L93,'Yatırımlar-Genişleme1'!L93,'Yatırımlar-Genişleme2'!L93),"")</f>
        <v/>
      </c>
      <c r="O93" s="969" t="str">
        <f t="shared" si="37"/>
        <v/>
      </c>
      <c r="P93" s="926">
        <f>'Yatırımlar-Mevcut Bölge'!P93+'Yatırımlar-Genişleme1'!P93+'Yatırımlar-Genişleme2'!P93</f>
        <v>0</v>
      </c>
      <c r="Q93" s="927" t="str">
        <f>IFERROR((('Yatırımlar-Mevcut Bölge'!P93*'Yatırımlar-Mevcut Bölge'!Q93)+('Yatırımlar-Genişleme1'!P93*'Yatırımlar-Genişleme1'!Q93)+('Yatırımlar-Genişleme2'!P93*'Yatırımlar-Genişleme2'!Q93))/SUM('Yatırımlar-Mevcut Bölge'!P93,'Yatırımlar-Genişleme1'!P93,'Yatırımlar-Genişleme2'!P93),"")</f>
        <v/>
      </c>
      <c r="R93" s="927" t="str">
        <f>IFERROR((('Yatırımlar-Mevcut Bölge'!P93*'Yatırımlar-Mevcut Bölge'!R93)+('Yatırımlar-Genişleme1'!P93*'Yatırımlar-Genişleme1'!R93)+('Yatırımlar-Genişleme2'!P93*'Yatırımlar-Genişleme2'!R93))/SUM('Yatırımlar-Mevcut Bölge'!P93,'Yatırımlar-Genişleme1'!P93,'Yatırımlar-Genişleme2'!P93),"")</f>
        <v/>
      </c>
      <c r="S93" s="906" t="str">
        <f t="shared" si="38"/>
        <v/>
      </c>
      <c r="T93" s="926">
        <f>'Yatırımlar-Mevcut Bölge'!T93+'Yatırımlar-Genişleme1'!T93+'Yatırımlar-Genişleme2'!T93</f>
        <v>0</v>
      </c>
      <c r="U93" s="927" t="str">
        <f>IFERROR((('Yatırımlar-Mevcut Bölge'!T93*'Yatırımlar-Mevcut Bölge'!U93)+('Yatırımlar-Genişleme1'!T93*'Yatırımlar-Genişleme1'!U93)+('Yatırımlar-Genişleme2'!T93*'Yatırımlar-Genişleme2'!U93))/SUM('Yatırımlar-Mevcut Bölge'!T93,'Yatırımlar-Genişleme1'!T93,'Yatırımlar-Genişleme2'!T93),"")</f>
        <v/>
      </c>
      <c r="V93" s="927" t="str">
        <f>IFERROR((('Yatırımlar-Mevcut Bölge'!T93*'Yatırımlar-Mevcut Bölge'!V93)+('Yatırımlar-Genişleme1'!T93*'Yatırımlar-Genişleme1'!V93)+('Yatırımlar-Genişleme2'!T93*'Yatırımlar-Genişleme2'!V93))/SUM('Yatırımlar-Mevcut Bölge'!T93,'Yatırımlar-Genişleme1'!T93,'Yatırımlar-Genişleme2'!T93),"")</f>
        <v/>
      </c>
      <c r="W93" s="906" t="str">
        <f t="shared" si="39"/>
        <v/>
      </c>
    </row>
    <row r="94" spans="2:23">
      <c r="B94" s="912" t="s">
        <v>818</v>
      </c>
      <c r="C94" s="861" t="s">
        <v>100</v>
      </c>
      <c r="D94" s="926">
        <f>'Yatırımlar-Mevcut Bölge'!D94+'Yatırımlar-Genişleme1'!D94+'Yatırımlar-Genişleme2'!D94</f>
        <v>0</v>
      </c>
      <c r="E94" s="927" t="str">
        <f>IFERROR((('Yatırımlar-Mevcut Bölge'!D94*'Yatırımlar-Mevcut Bölge'!E94)+('Yatırımlar-Genişleme1'!D94*'Yatırımlar-Genişleme1'!E94)+('Yatırımlar-Genişleme2'!D94*'Yatırımlar-Genişleme2'!E94))/SUM('Yatırımlar-Mevcut Bölge'!D94,'Yatırımlar-Genişleme1'!D94,'Yatırımlar-Genişleme2'!D94),"")</f>
        <v/>
      </c>
      <c r="F94" s="927" t="str">
        <f>IFERROR((('Yatırımlar-Mevcut Bölge'!D94*'Yatırımlar-Mevcut Bölge'!F94)+('Yatırımlar-Genişleme1'!D94*'Yatırımlar-Genişleme1'!F94)+('Yatırımlar-Genişleme2'!D94*'Yatırımlar-Genişleme2'!F94))/SUM('Yatırımlar-Mevcut Bölge'!D94,'Yatırımlar-Genişleme1'!D94,'Yatırımlar-Genişleme2'!D94),"")</f>
        <v/>
      </c>
      <c r="G94" s="969" t="str">
        <f t="shared" si="35"/>
        <v/>
      </c>
      <c r="H94" s="926">
        <f>'Yatırımlar-Mevcut Bölge'!H94+'Yatırımlar-Genişleme1'!H94+'Yatırımlar-Genişleme2'!H94</f>
        <v>0</v>
      </c>
      <c r="I94" s="927" t="str">
        <f>IFERROR((('Yatırımlar-Mevcut Bölge'!H94*'Yatırımlar-Mevcut Bölge'!I94)+('Yatırımlar-Genişleme1'!H94*'Yatırımlar-Genişleme1'!I94)+('Yatırımlar-Genişleme2'!H94*'Yatırımlar-Genişleme2'!I94))/SUM('Yatırımlar-Mevcut Bölge'!H94,'Yatırımlar-Genişleme1'!H94,'Yatırımlar-Genişleme2'!H94),"")</f>
        <v/>
      </c>
      <c r="J94" s="927" t="str">
        <f>IFERROR((('Yatırımlar-Mevcut Bölge'!H94*'Yatırımlar-Mevcut Bölge'!J94)+('Yatırımlar-Genişleme1'!H94*'Yatırımlar-Genişleme1'!J94)+('Yatırımlar-Genişleme2'!H94*'Yatırımlar-Genişleme2'!J94))/SUM('Yatırımlar-Mevcut Bölge'!H94,'Yatırımlar-Genişleme1'!H94,'Yatırımlar-Genişleme2'!H94),"")</f>
        <v/>
      </c>
      <c r="K94" s="969" t="str">
        <f t="shared" si="36"/>
        <v/>
      </c>
      <c r="L94" s="926">
        <f>'Yatırımlar-Mevcut Bölge'!L94+'Yatırımlar-Genişleme1'!L94+'Yatırımlar-Genişleme2'!L94</f>
        <v>0</v>
      </c>
      <c r="M94" s="927" t="str">
        <f>IFERROR((('Yatırımlar-Mevcut Bölge'!L94*'Yatırımlar-Mevcut Bölge'!M94)+('Yatırımlar-Genişleme1'!L94*'Yatırımlar-Genişleme1'!M94)+('Yatırımlar-Genişleme2'!L94*'Yatırımlar-Genişleme2'!M94))/SUM('Yatırımlar-Mevcut Bölge'!L94,'Yatırımlar-Genişleme1'!L94,'Yatırımlar-Genişleme2'!L94),"")</f>
        <v/>
      </c>
      <c r="N94" s="927" t="str">
        <f>IFERROR((('Yatırımlar-Mevcut Bölge'!L94*'Yatırımlar-Mevcut Bölge'!N94)+('Yatırımlar-Genişleme1'!L94*'Yatırımlar-Genişleme1'!N94)+('Yatırımlar-Genişleme2'!L94*'Yatırımlar-Genişleme2'!N94))/SUM('Yatırımlar-Mevcut Bölge'!L94,'Yatırımlar-Genişleme1'!L94,'Yatırımlar-Genişleme2'!L94),"")</f>
        <v/>
      </c>
      <c r="O94" s="969" t="str">
        <f t="shared" si="37"/>
        <v/>
      </c>
      <c r="P94" s="926">
        <f>'Yatırımlar-Mevcut Bölge'!P94+'Yatırımlar-Genişleme1'!P94+'Yatırımlar-Genişleme2'!P94</f>
        <v>0</v>
      </c>
      <c r="Q94" s="927" t="str">
        <f>IFERROR((('Yatırımlar-Mevcut Bölge'!P94*'Yatırımlar-Mevcut Bölge'!Q94)+('Yatırımlar-Genişleme1'!P94*'Yatırımlar-Genişleme1'!Q94)+('Yatırımlar-Genişleme2'!P94*'Yatırımlar-Genişleme2'!Q94))/SUM('Yatırımlar-Mevcut Bölge'!P94,'Yatırımlar-Genişleme1'!P94,'Yatırımlar-Genişleme2'!P94),"")</f>
        <v/>
      </c>
      <c r="R94" s="927" t="str">
        <f>IFERROR((('Yatırımlar-Mevcut Bölge'!P94*'Yatırımlar-Mevcut Bölge'!R94)+('Yatırımlar-Genişleme1'!P94*'Yatırımlar-Genişleme1'!R94)+('Yatırımlar-Genişleme2'!P94*'Yatırımlar-Genişleme2'!R94))/SUM('Yatırımlar-Mevcut Bölge'!P94,'Yatırımlar-Genişleme1'!P94,'Yatırımlar-Genişleme2'!P94),"")</f>
        <v/>
      </c>
      <c r="S94" s="906" t="str">
        <f t="shared" si="38"/>
        <v/>
      </c>
      <c r="T94" s="926">
        <f>'Yatırımlar-Mevcut Bölge'!T94+'Yatırımlar-Genişleme1'!T94+'Yatırımlar-Genişleme2'!T94</f>
        <v>0</v>
      </c>
      <c r="U94" s="927" t="str">
        <f>IFERROR((('Yatırımlar-Mevcut Bölge'!T94*'Yatırımlar-Mevcut Bölge'!U94)+('Yatırımlar-Genişleme1'!T94*'Yatırımlar-Genişleme1'!U94)+('Yatırımlar-Genişleme2'!T94*'Yatırımlar-Genişleme2'!U94))/SUM('Yatırımlar-Mevcut Bölge'!T94,'Yatırımlar-Genişleme1'!T94,'Yatırımlar-Genişleme2'!T94),"")</f>
        <v/>
      </c>
      <c r="V94" s="927" t="str">
        <f>IFERROR((('Yatırımlar-Mevcut Bölge'!T94*'Yatırımlar-Mevcut Bölge'!V94)+('Yatırımlar-Genişleme1'!T94*'Yatırımlar-Genişleme1'!V94)+('Yatırımlar-Genişleme2'!T94*'Yatırımlar-Genişleme2'!V94))/SUM('Yatırımlar-Mevcut Bölge'!T94,'Yatırımlar-Genişleme1'!T94,'Yatırımlar-Genişleme2'!T94),"")</f>
        <v/>
      </c>
      <c r="W94" s="906" t="str">
        <f t="shared" si="39"/>
        <v/>
      </c>
    </row>
    <row r="95" spans="2:23">
      <c r="B95" s="912" t="s">
        <v>819</v>
      </c>
      <c r="C95" s="861" t="s">
        <v>100</v>
      </c>
      <c r="D95" s="926">
        <f>'Yatırımlar-Mevcut Bölge'!D95+'Yatırımlar-Genişleme1'!D95+'Yatırımlar-Genişleme2'!D95</f>
        <v>0</v>
      </c>
      <c r="E95" s="927" t="str">
        <f>IFERROR((('Yatırımlar-Mevcut Bölge'!D95*'Yatırımlar-Mevcut Bölge'!E95)+('Yatırımlar-Genişleme1'!D95*'Yatırımlar-Genişleme1'!E95)+('Yatırımlar-Genişleme2'!D95*'Yatırımlar-Genişleme2'!E95))/SUM('Yatırımlar-Mevcut Bölge'!D95,'Yatırımlar-Genişleme1'!D95,'Yatırımlar-Genişleme2'!D95),"")</f>
        <v/>
      </c>
      <c r="F95" s="927" t="str">
        <f>IFERROR((('Yatırımlar-Mevcut Bölge'!D95*'Yatırımlar-Mevcut Bölge'!F95)+('Yatırımlar-Genişleme1'!D95*'Yatırımlar-Genişleme1'!F95)+('Yatırımlar-Genişleme2'!D95*'Yatırımlar-Genişleme2'!F95))/SUM('Yatırımlar-Mevcut Bölge'!D95,'Yatırımlar-Genişleme1'!D95,'Yatırımlar-Genişleme2'!D95),"")</f>
        <v/>
      </c>
      <c r="G95" s="969" t="str">
        <f t="shared" si="35"/>
        <v/>
      </c>
      <c r="H95" s="926">
        <f>'Yatırımlar-Mevcut Bölge'!H95+'Yatırımlar-Genişleme1'!H95+'Yatırımlar-Genişleme2'!H95</f>
        <v>0</v>
      </c>
      <c r="I95" s="927" t="str">
        <f>IFERROR((('Yatırımlar-Mevcut Bölge'!H95*'Yatırımlar-Mevcut Bölge'!I95)+('Yatırımlar-Genişleme1'!H95*'Yatırımlar-Genişleme1'!I95)+('Yatırımlar-Genişleme2'!H95*'Yatırımlar-Genişleme2'!I95))/SUM('Yatırımlar-Mevcut Bölge'!H95,'Yatırımlar-Genişleme1'!H95,'Yatırımlar-Genişleme2'!H95),"")</f>
        <v/>
      </c>
      <c r="J95" s="927" t="str">
        <f>IFERROR((('Yatırımlar-Mevcut Bölge'!H95*'Yatırımlar-Mevcut Bölge'!J95)+('Yatırımlar-Genişleme1'!H95*'Yatırımlar-Genişleme1'!J95)+('Yatırımlar-Genişleme2'!H95*'Yatırımlar-Genişleme2'!J95))/SUM('Yatırımlar-Mevcut Bölge'!H95,'Yatırımlar-Genişleme1'!H95,'Yatırımlar-Genişleme2'!H95),"")</f>
        <v/>
      </c>
      <c r="K95" s="969" t="str">
        <f t="shared" si="36"/>
        <v/>
      </c>
      <c r="L95" s="926">
        <f>'Yatırımlar-Mevcut Bölge'!L95+'Yatırımlar-Genişleme1'!L95+'Yatırımlar-Genişleme2'!L95</f>
        <v>0</v>
      </c>
      <c r="M95" s="927" t="str">
        <f>IFERROR((('Yatırımlar-Mevcut Bölge'!L95*'Yatırımlar-Mevcut Bölge'!M95)+('Yatırımlar-Genişleme1'!L95*'Yatırımlar-Genişleme1'!M95)+('Yatırımlar-Genişleme2'!L95*'Yatırımlar-Genişleme2'!M95))/SUM('Yatırımlar-Mevcut Bölge'!L95,'Yatırımlar-Genişleme1'!L95,'Yatırımlar-Genişleme2'!L95),"")</f>
        <v/>
      </c>
      <c r="N95" s="927" t="str">
        <f>IFERROR((('Yatırımlar-Mevcut Bölge'!L95*'Yatırımlar-Mevcut Bölge'!N95)+('Yatırımlar-Genişleme1'!L95*'Yatırımlar-Genişleme1'!N95)+('Yatırımlar-Genişleme2'!L95*'Yatırımlar-Genişleme2'!N95))/SUM('Yatırımlar-Mevcut Bölge'!L95,'Yatırımlar-Genişleme1'!L95,'Yatırımlar-Genişleme2'!L95),"")</f>
        <v/>
      </c>
      <c r="O95" s="969" t="str">
        <f t="shared" si="37"/>
        <v/>
      </c>
      <c r="P95" s="926">
        <f>'Yatırımlar-Mevcut Bölge'!P95+'Yatırımlar-Genişleme1'!P95+'Yatırımlar-Genişleme2'!P95</f>
        <v>0</v>
      </c>
      <c r="Q95" s="927" t="str">
        <f>IFERROR((('Yatırımlar-Mevcut Bölge'!P95*'Yatırımlar-Mevcut Bölge'!Q95)+('Yatırımlar-Genişleme1'!P95*'Yatırımlar-Genişleme1'!Q95)+('Yatırımlar-Genişleme2'!P95*'Yatırımlar-Genişleme2'!Q95))/SUM('Yatırımlar-Mevcut Bölge'!P95,'Yatırımlar-Genişleme1'!P95,'Yatırımlar-Genişleme2'!P95),"")</f>
        <v/>
      </c>
      <c r="R95" s="927" t="str">
        <f>IFERROR((('Yatırımlar-Mevcut Bölge'!P95*'Yatırımlar-Mevcut Bölge'!R95)+('Yatırımlar-Genişleme1'!P95*'Yatırımlar-Genişleme1'!R95)+('Yatırımlar-Genişleme2'!P95*'Yatırımlar-Genişleme2'!R95))/SUM('Yatırımlar-Mevcut Bölge'!P95,'Yatırımlar-Genişleme1'!P95,'Yatırımlar-Genişleme2'!P95),"")</f>
        <v/>
      </c>
      <c r="S95" s="906" t="str">
        <f t="shared" si="38"/>
        <v/>
      </c>
      <c r="T95" s="926">
        <f>'Yatırımlar-Mevcut Bölge'!T95+'Yatırımlar-Genişleme1'!T95+'Yatırımlar-Genişleme2'!T95</f>
        <v>0</v>
      </c>
      <c r="U95" s="927" t="str">
        <f>IFERROR((('Yatırımlar-Mevcut Bölge'!T95*'Yatırımlar-Mevcut Bölge'!U95)+('Yatırımlar-Genişleme1'!T95*'Yatırımlar-Genişleme1'!U95)+('Yatırımlar-Genişleme2'!T95*'Yatırımlar-Genişleme2'!U95))/SUM('Yatırımlar-Mevcut Bölge'!T95,'Yatırımlar-Genişleme1'!T95,'Yatırımlar-Genişleme2'!T95),"")</f>
        <v/>
      </c>
      <c r="V95" s="927" t="str">
        <f>IFERROR((('Yatırımlar-Mevcut Bölge'!T95*'Yatırımlar-Mevcut Bölge'!V95)+('Yatırımlar-Genişleme1'!T95*'Yatırımlar-Genişleme1'!V95)+('Yatırımlar-Genişleme2'!T95*'Yatırımlar-Genişleme2'!V95))/SUM('Yatırımlar-Mevcut Bölge'!T95,'Yatırımlar-Genişleme1'!T95,'Yatırımlar-Genişleme2'!T95),"")</f>
        <v/>
      </c>
      <c r="W95" s="906" t="str">
        <f t="shared" si="39"/>
        <v/>
      </c>
    </row>
    <row r="96" spans="2:23">
      <c r="B96" s="912" t="s">
        <v>820</v>
      </c>
      <c r="C96" s="861" t="s">
        <v>100</v>
      </c>
      <c r="D96" s="926">
        <f>'Yatırımlar-Mevcut Bölge'!D96+'Yatırımlar-Genişleme1'!D96+'Yatırımlar-Genişleme2'!D96</f>
        <v>0</v>
      </c>
      <c r="E96" s="927" t="str">
        <f>IFERROR((('Yatırımlar-Mevcut Bölge'!D96*'Yatırımlar-Mevcut Bölge'!E96)+('Yatırımlar-Genişleme1'!D96*'Yatırımlar-Genişleme1'!E96)+('Yatırımlar-Genişleme2'!D96*'Yatırımlar-Genişleme2'!E96))/SUM('Yatırımlar-Mevcut Bölge'!D96,'Yatırımlar-Genişleme1'!D96,'Yatırımlar-Genişleme2'!D96),"")</f>
        <v/>
      </c>
      <c r="F96" s="927" t="str">
        <f>IFERROR((('Yatırımlar-Mevcut Bölge'!D96*'Yatırımlar-Mevcut Bölge'!F96)+('Yatırımlar-Genişleme1'!D96*'Yatırımlar-Genişleme1'!F96)+('Yatırımlar-Genişleme2'!D96*'Yatırımlar-Genişleme2'!F96))/SUM('Yatırımlar-Mevcut Bölge'!D96,'Yatırımlar-Genişleme1'!D96,'Yatırımlar-Genişleme2'!D96),"")</f>
        <v/>
      </c>
      <c r="G96" s="969" t="str">
        <f t="shared" si="35"/>
        <v/>
      </c>
      <c r="H96" s="926">
        <f>'Yatırımlar-Mevcut Bölge'!H96+'Yatırımlar-Genişleme1'!H96+'Yatırımlar-Genişleme2'!H96</f>
        <v>0</v>
      </c>
      <c r="I96" s="927" t="str">
        <f>IFERROR((('Yatırımlar-Mevcut Bölge'!H96*'Yatırımlar-Mevcut Bölge'!I96)+('Yatırımlar-Genişleme1'!H96*'Yatırımlar-Genişleme1'!I96)+('Yatırımlar-Genişleme2'!H96*'Yatırımlar-Genişleme2'!I96))/SUM('Yatırımlar-Mevcut Bölge'!H96,'Yatırımlar-Genişleme1'!H96,'Yatırımlar-Genişleme2'!H96),"")</f>
        <v/>
      </c>
      <c r="J96" s="927" t="str">
        <f>IFERROR((('Yatırımlar-Mevcut Bölge'!H96*'Yatırımlar-Mevcut Bölge'!J96)+('Yatırımlar-Genişleme1'!H96*'Yatırımlar-Genişleme1'!J96)+('Yatırımlar-Genişleme2'!H96*'Yatırımlar-Genişleme2'!J96))/SUM('Yatırımlar-Mevcut Bölge'!H96,'Yatırımlar-Genişleme1'!H96,'Yatırımlar-Genişleme2'!H96),"")</f>
        <v/>
      </c>
      <c r="K96" s="969" t="str">
        <f t="shared" si="36"/>
        <v/>
      </c>
      <c r="L96" s="926">
        <f>'Yatırımlar-Mevcut Bölge'!L96+'Yatırımlar-Genişleme1'!L96+'Yatırımlar-Genişleme2'!L96</f>
        <v>0</v>
      </c>
      <c r="M96" s="927" t="str">
        <f>IFERROR((('Yatırımlar-Mevcut Bölge'!L96*'Yatırımlar-Mevcut Bölge'!M96)+('Yatırımlar-Genişleme1'!L96*'Yatırımlar-Genişleme1'!M96)+('Yatırımlar-Genişleme2'!L96*'Yatırımlar-Genişleme2'!M96))/SUM('Yatırımlar-Mevcut Bölge'!L96,'Yatırımlar-Genişleme1'!L96,'Yatırımlar-Genişleme2'!L96),"")</f>
        <v/>
      </c>
      <c r="N96" s="927" t="str">
        <f>IFERROR((('Yatırımlar-Mevcut Bölge'!L96*'Yatırımlar-Mevcut Bölge'!N96)+('Yatırımlar-Genişleme1'!L96*'Yatırımlar-Genişleme1'!N96)+('Yatırımlar-Genişleme2'!L96*'Yatırımlar-Genişleme2'!N96))/SUM('Yatırımlar-Mevcut Bölge'!L96,'Yatırımlar-Genişleme1'!L96,'Yatırımlar-Genişleme2'!L96),"")</f>
        <v/>
      </c>
      <c r="O96" s="969" t="str">
        <f t="shared" si="37"/>
        <v/>
      </c>
      <c r="P96" s="926">
        <f>'Yatırımlar-Mevcut Bölge'!P96+'Yatırımlar-Genişleme1'!P96+'Yatırımlar-Genişleme2'!P96</f>
        <v>0</v>
      </c>
      <c r="Q96" s="927" t="str">
        <f>IFERROR((('Yatırımlar-Mevcut Bölge'!P96*'Yatırımlar-Mevcut Bölge'!Q96)+('Yatırımlar-Genişleme1'!P96*'Yatırımlar-Genişleme1'!Q96)+('Yatırımlar-Genişleme2'!P96*'Yatırımlar-Genişleme2'!Q96))/SUM('Yatırımlar-Mevcut Bölge'!P96,'Yatırımlar-Genişleme1'!P96,'Yatırımlar-Genişleme2'!P96),"")</f>
        <v/>
      </c>
      <c r="R96" s="927" t="str">
        <f>IFERROR((('Yatırımlar-Mevcut Bölge'!P96*'Yatırımlar-Mevcut Bölge'!R96)+('Yatırımlar-Genişleme1'!P96*'Yatırımlar-Genişleme1'!R96)+('Yatırımlar-Genişleme2'!P96*'Yatırımlar-Genişleme2'!R96))/SUM('Yatırımlar-Mevcut Bölge'!P96,'Yatırımlar-Genişleme1'!P96,'Yatırımlar-Genişleme2'!P96),"")</f>
        <v/>
      </c>
      <c r="S96" s="906" t="str">
        <f t="shared" si="38"/>
        <v/>
      </c>
      <c r="T96" s="926">
        <f>'Yatırımlar-Mevcut Bölge'!T96+'Yatırımlar-Genişleme1'!T96+'Yatırımlar-Genişleme2'!T96</f>
        <v>0</v>
      </c>
      <c r="U96" s="927" t="str">
        <f>IFERROR((('Yatırımlar-Mevcut Bölge'!T96*'Yatırımlar-Mevcut Bölge'!U96)+('Yatırımlar-Genişleme1'!T96*'Yatırımlar-Genişleme1'!U96)+('Yatırımlar-Genişleme2'!T96*'Yatırımlar-Genişleme2'!U96))/SUM('Yatırımlar-Mevcut Bölge'!T96,'Yatırımlar-Genişleme1'!T96,'Yatırımlar-Genişleme2'!T96),"")</f>
        <v/>
      </c>
      <c r="V96" s="927" t="str">
        <f>IFERROR((('Yatırımlar-Mevcut Bölge'!T96*'Yatırımlar-Mevcut Bölge'!V96)+('Yatırımlar-Genişleme1'!T96*'Yatırımlar-Genişleme1'!V96)+('Yatırımlar-Genişleme2'!T96*'Yatırımlar-Genişleme2'!V96))/SUM('Yatırımlar-Mevcut Bölge'!T96,'Yatırımlar-Genişleme1'!T96,'Yatırımlar-Genişleme2'!T96),"")</f>
        <v/>
      </c>
      <c r="W96" s="906" t="str">
        <f t="shared" si="39"/>
        <v/>
      </c>
    </row>
    <row r="97" spans="2:23">
      <c r="B97" s="912" t="s">
        <v>821</v>
      </c>
      <c r="C97" s="861" t="s">
        <v>100</v>
      </c>
      <c r="D97" s="926">
        <f>'Yatırımlar-Mevcut Bölge'!D97+'Yatırımlar-Genişleme1'!D97+'Yatırımlar-Genişleme2'!D97</f>
        <v>0</v>
      </c>
      <c r="E97" s="927" t="str">
        <f>IFERROR((('Yatırımlar-Mevcut Bölge'!D97*'Yatırımlar-Mevcut Bölge'!E97)+('Yatırımlar-Genişleme1'!D97*'Yatırımlar-Genişleme1'!E97)+('Yatırımlar-Genişleme2'!D97*'Yatırımlar-Genişleme2'!E97))/SUM('Yatırımlar-Mevcut Bölge'!D97,'Yatırımlar-Genişleme1'!D97,'Yatırımlar-Genişleme2'!D97),"")</f>
        <v/>
      </c>
      <c r="F97" s="927" t="str">
        <f>IFERROR((('Yatırımlar-Mevcut Bölge'!D97*'Yatırımlar-Mevcut Bölge'!F97)+('Yatırımlar-Genişleme1'!D97*'Yatırımlar-Genişleme1'!F97)+('Yatırımlar-Genişleme2'!D97*'Yatırımlar-Genişleme2'!F97))/SUM('Yatırımlar-Mevcut Bölge'!D97,'Yatırımlar-Genişleme1'!D97,'Yatırımlar-Genişleme2'!D97),"")</f>
        <v/>
      </c>
      <c r="G97" s="969" t="str">
        <f t="shared" si="35"/>
        <v/>
      </c>
      <c r="H97" s="926">
        <f>'Yatırımlar-Mevcut Bölge'!H97+'Yatırımlar-Genişleme1'!H97+'Yatırımlar-Genişleme2'!H97</f>
        <v>0</v>
      </c>
      <c r="I97" s="927" t="str">
        <f>IFERROR((('Yatırımlar-Mevcut Bölge'!H97*'Yatırımlar-Mevcut Bölge'!I97)+('Yatırımlar-Genişleme1'!H97*'Yatırımlar-Genişleme1'!I97)+('Yatırımlar-Genişleme2'!H97*'Yatırımlar-Genişleme2'!I97))/SUM('Yatırımlar-Mevcut Bölge'!H97,'Yatırımlar-Genişleme1'!H97,'Yatırımlar-Genişleme2'!H97),"")</f>
        <v/>
      </c>
      <c r="J97" s="927" t="str">
        <f>IFERROR((('Yatırımlar-Mevcut Bölge'!H97*'Yatırımlar-Mevcut Bölge'!J97)+('Yatırımlar-Genişleme1'!H97*'Yatırımlar-Genişleme1'!J97)+('Yatırımlar-Genişleme2'!H97*'Yatırımlar-Genişleme2'!J97))/SUM('Yatırımlar-Mevcut Bölge'!H97,'Yatırımlar-Genişleme1'!H97,'Yatırımlar-Genişleme2'!H97),"")</f>
        <v/>
      </c>
      <c r="K97" s="969" t="str">
        <f t="shared" si="36"/>
        <v/>
      </c>
      <c r="L97" s="926">
        <f>'Yatırımlar-Mevcut Bölge'!L97+'Yatırımlar-Genişleme1'!L97+'Yatırımlar-Genişleme2'!L97</f>
        <v>0</v>
      </c>
      <c r="M97" s="927" t="str">
        <f>IFERROR((('Yatırımlar-Mevcut Bölge'!L97*'Yatırımlar-Mevcut Bölge'!M97)+('Yatırımlar-Genişleme1'!L97*'Yatırımlar-Genişleme1'!M97)+('Yatırımlar-Genişleme2'!L97*'Yatırımlar-Genişleme2'!M97))/SUM('Yatırımlar-Mevcut Bölge'!L97,'Yatırımlar-Genişleme1'!L97,'Yatırımlar-Genişleme2'!L97),"")</f>
        <v/>
      </c>
      <c r="N97" s="927" t="str">
        <f>IFERROR((('Yatırımlar-Mevcut Bölge'!L97*'Yatırımlar-Mevcut Bölge'!N97)+('Yatırımlar-Genişleme1'!L97*'Yatırımlar-Genişleme1'!N97)+('Yatırımlar-Genişleme2'!L97*'Yatırımlar-Genişleme2'!N97))/SUM('Yatırımlar-Mevcut Bölge'!L97,'Yatırımlar-Genişleme1'!L97,'Yatırımlar-Genişleme2'!L97),"")</f>
        <v/>
      </c>
      <c r="O97" s="969" t="str">
        <f t="shared" si="37"/>
        <v/>
      </c>
      <c r="P97" s="926">
        <f>'Yatırımlar-Mevcut Bölge'!P97+'Yatırımlar-Genişleme1'!P97+'Yatırımlar-Genişleme2'!P97</f>
        <v>0</v>
      </c>
      <c r="Q97" s="927" t="str">
        <f>IFERROR((('Yatırımlar-Mevcut Bölge'!P97*'Yatırımlar-Mevcut Bölge'!Q97)+('Yatırımlar-Genişleme1'!P97*'Yatırımlar-Genişleme1'!Q97)+('Yatırımlar-Genişleme2'!P97*'Yatırımlar-Genişleme2'!Q97))/SUM('Yatırımlar-Mevcut Bölge'!P97,'Yatırımlar-Genişleme1'!P97,'Yatırımlar-Genişleme2'!P97),"")</f>
        <v/>
      </c>
      <c r="R97" s="927" t="str">
        <f>IFERROR((('Yatırımlar-Mevcut Bölge'!P97*'Yatırımlar-Mevcut Bölge'!R97)+('Yatırımlar-Genişleme1'!P97*'Yatırımlar-Genişleme1'!R97)+('Yatırımlar-Genişleme2'!P97*'Yatırımlar-Genişleme2'!R97))/SUM('Yatırımlar-Mevcut Bölge'!P97,'Yatırımlar-Genişleme1'!P97,'Yatırımlar-Genişleme2'!P97),"")</f>
        <v/>
      </c>
      <c r="S97" s="906" t="str">
        <f t="shared" si="38"/>
        <v/>
      </c>
      <c r="T97" s="926">
        <f>'Yatırımlar-Mevcut Bölge'!T97+'Yatırımlar-Genişleme1'!T97+'Yatırımlar-Genişleme2'!T97</f>
        <v>0</v>
      </c>
      <c r="U97" s="927" t="str">
        <f>IFERROR((('Yatırımlar-Mevcut Bölge'!T97*'Yatırımlar-Mevcut Bölge'!U97)+('Yatırımlar-Genişleme1'!T97*'Yatırımlar-Genişleme1'!U97)+('Yatırımlar-Genişleme2'!T97*'Yatırımlar-Genişleme2'!U97))/SUM('Yatırımlar-Mevcut Bölge'!T97,'Yatırımlar-Genişleme1'!T97,'Yatırımlar-Genişleme2'!T97),"")</f>
        <v/>
      </c>
      <c r="V97" s="927" t="str">
        <f>IFERROR((('Yatırımlar-Mevcut Bölge'!T97*'Yatırımlar-Mevcut Bölge'!V97)+('Yatırımlar-Genişleme1'!T97*'Yatırımlar-Genişleme1'!V97)+('Yatırımlar-Genişleme2'!T97*'Yatırımlar-Genişleme2'!V97))/SUM('Yatırımlar-Mevcut Bölge'!T97,'Yatırımlar-Genişleme1'!T97,'Yatırımlar-Genişleme2'!T97),"")</f>
        <v/>
      </c>
      <c r="W97" s="906" t="str">
        <f t="shared" si="39"/>
        <v/>
      </c>
    </row>
    <row r="98" spans="2:23">
      <c r="B98" s="912" t="s">
        <v>822</v>
      </c>
      <c r="C98" s="861" t="s">
        <v>100</v>
      </c>
      <c r="D98" s="926">
        <f>'Yatırımlar-Mevcut Bölge'!D98+'Yatırımlar-Genişleme1'!D98+'Yatırımlar-Genişleme2'!D98</f>
        <v>0</v>
      </c>
      <c r="E98" s="927" t="str">
        <f>IFERROR((('Yatırımlar-Mevcut Bölge'!D98*'Yatırımlar-Mevcut Bölge'!E98)+('Yatırımlar-Genişleme1'!D98*'Yatırımlar-Genişleme1'!E98)+('Yatırımlar-Genişleme2'!D98*'Yatırımlar-Genişleme2'!E98))/SUM('Yatırımlar-Mevcut Bölge'!D98,'Yatırımlar-Genişleme1'!D98,'Yatırımlar-Genişleme2'!D98),"")</f>
        <v/>
      </c>
      <c r="F98" s="927" t="str">
        <f>IFERROR((('Yatırımlar-Mevcut Bölge'!D98*'Yatırımlar-Mevcut Bölge'!F98)+('Yatırımlar-Genişleme1'!D98*'Yatırımlar-Genişleme1'!F98)+('Yatırımlar-Genişleme2'!D98*'Yatırımlar-Genişleme2'!F98))/SUM('Yatırımlar-Mevcut Bölge'!D98,'Yatırımlar-Genişleme1'!D98,'Yatırımlar-Genişleme2'!D98),"")</f>
        <v/>
      </c>
      <c r="G98" s="969" t="str">
        <f t="shared" si="35"/>
        <v/>
      </c>
      <c r="H98" s="926">
        <f>'Yatırımlar-Mevcut Bölge'!H98+'Yatırımlar-Genişleme1'!H98+'Yatırımlar-Genişleme2'!H98</f>
        <v>0</v>
      </c>
      <c r="I98" s="927" t="str">
        <f>IFERROR((('Yatırımlar-Mevcut Bölge'!H98*'Yatırımlar-Mevcut Bölge'!I98)+('Yatırımlar-Genişleme1'!H98*'Yatırımlar-Genişleme1'!I98)+('Yatırımlar-Genişleme2'!H98*'Yatırımlar-Genişleme2'!I98))/SUM('Yatırımlar-Mevcut Bölge'!H98,'Yatırımlar-Genişleme1'!H98,'Yatırımlar-Genişleme2'!H98),"")</f>
        <v/>
      </c>
      <c r="J98" s="927" t="str">
        <f>IFERROR((('Yatırımlar-Mevcut Bölge'!H98*'Yatırımlar-Mevcut Bölge'!J98)+('Yatırımlar-Genişleme1'!H98*'Yatırımlar-Genişleme1'!J98)+('Yatırımlar-Genişleme2'!H98*'Yatırımlar-Genişleme2'!J98))/SUM('Yatırımlar-Mevcut Bölge'!H98,'Yatırımlar-Genişleme1'!H98,'Yatırımlar-Genişleme2'!H98),"")</f>
        <v/>
      </c>
      <c r="K98" s="969" t="str">
        <f t="shared" si="36"/>
        <v/>
      </c>
      <c r="L98" s="926">
        <f>'Yatırımlar-Mevcut Bölge'!L98+'Yatırımlar-Genişleme1'!L98+'Yatırımlar-Genişleme2'!L98</f>
        <v>0</v>
      </c>
      <c r="M98" s="927" t="str">
        <f>IFERROR((('Yatırımlar-Mevcut Bölge'!L98*'Yatırımlar-Mevcut Bölge'!M98)+('Yatırımlar-Genişleme1'!L98*'Yatırımlar-Genişleme1'!M98)+('Yatırımlar-Genişleme2'!L98*'Yatırımlar-Genişleme2'!M98))/SUM('Yatırımlar-Mevcut Bölge'!L98,'Yatırımlar-Genişleme1'!L98,'Yatırımlar-Genişleme2'!L98),"")</f>
        <v/>
      </c>
      <c r="N98" s="927" t="str">
        <f>IFERROR((('Yatırımlar-Mevcut Bölge'!L98*'Yatırımlar-Mevcut Bölge'!N98)+('Yatırımlar-Genişleme1'!L98*'Yatırımlar-Genişleme1'!N98)+('Yatırımlar-Genişleme2'!L98*'Yatırımlar-Genişleme2'!N98))/SUM('Yatırımlar-Mevcut Bölge'!L98,'Yatırımlar-Genişleme1'!L98,'Yatırımlar-Genişleme2'!L98),"")</f>
        <v/>
      </c>
      <c r="O98" s="969" t="str">
        <f t="shared" si="37"/>
        <v/>
      </c>
      <c r="P98" s="926">
        <f>'Yatırımlar-Mevcut Bölge'!P98+'Yatırımlar-Genişleme1'!P98+'Yatırımlar-Genişleme2'!P98</f>
        <v>0</v>
      </c>
      <c r="Q98" s="927" t="str">
        <f>IFERROR((('Yatırımlar-Mevcut Bölge'!P98*'Yatırımlar-Mevcut Bölge'!Q98)+('Yatırımlar-Genişleme1'!P98*'Yatırımlar-Genişleme1'!Q98)+('Yatırımlar-Genişleme2'!P98*'Yatırımlar-Genişleme2'!Q98))/SUM('Yatırımlar-Mevcut Bölge'!P98,'Yatırımlar-Genişleme1'!P98,'Yatırımlar-Genişleme2'!P98),"")</f>
        <v/>
      </c>
      <c r="R98" s="927" t="str">
        <f>IFERROR((('Yatırımlar-Mevcut Bölge'!P98*'Yatırımlar-Mevcut Bölge'!R98)+('Yatırımlar-Genişleme1'!P98*'Yatırımlar-Genişleme1'!R98)+('Yatırımlar-Genişleme2'!P98*'Yatırımlar-Genişleme2'!R98))/SUM('Yatırımlar-Mevcut Bölge'!P98,'Yatırımlar-Genişleme1'!P98,'Yatırımlar-Genişleme2'!P98),"")</f>
        <v/>
      </c>
      <c r="S98" s="906" t="str">
        <f t="shared" si="38"/>
        <v/>
      </c>
      <c r="T98" s="926">
        <f>'Yatırımlar-Mevcut Bölge'!T98+'Yatırımlar-Genişleme1'!T98+'Yatırımlar-Genişleme2'!T98</f>
        <v>0</v>
      </c>
      <c r="U98" s="927" t="str">
        <f>IFERROR((('Yatırımlar-Mevcut Bölge'!T98*'Yatırımlar-Mevcut Bölge'!U98)+('Yatırımlar-Genişleme1'!T98*'Yatırımlar-Genişleme1'!U98)+('Yatırımlar-Genişleme2'!T98*'Yatırımlar-Genişleme2'!U98))/SUM('Yatırımlar-Mevcut Bölge'!T98,'Yatırımlar-Genişleme1'!T98,'Yatırımlar-Genişleme2'!T98),"")</f>
        <v/>
      </c>
      <c r="V98" s="927" t="str">
        <f>IFERROR((('Yatırımlar-Mevcut Bölge'!T98*'Yatırımlar-Mevcut Bölge'!V98)+('Yatırımlar-Genişleme1'!T98*'Yatırımlar-Genişleme1'!V98)+('Yatırımlar-Genişleme2'!T98*'Yatırımlar-Genişleme2'!V98))/SUM('Yatırımlar-Mevcut Bölge'!T98,'Yatırımlar-Genişleme1'!T98,'Yatırımlar-Genişleme2'!T98),"")</f>
        <v/>
      </c>
      <c r="W98" s="906" t="str">
        <f t="shared" si="39"/>
        <v/>
      </c>
    </row>
    <row r="99" spans="2:23">
      <c r="B99" s="912" t="s">
        <v>36</v>
      </c>
      <c r="C99" s="971" t="s">
        <v>100</v>
      </c>
      <c r="D99" s="926">
        <f>'Yatırımlar-Mevcut Bölge'!D99+'Yatırımlar-Genişleme1'!D99+'Yatırımlar-Genişleme2'!D99</f>
        <v>0</v>
      </c>
      <c r="E99" s="927" t="str">
        <f>IFERROR((('Yatırımlar-Mevcut Bölge'!D99*'Yatırımlar-Mevcut Bölge'!E99)+('Yatırımlar-Genişleme1'!D99*'Yatırımlar-Genişleme1'!E99)+('Yatırımlar-Genişleme2'!D99*'Yatırımlar-Genişleme2'!E99))/SUM('Yatırımlar-Mevcut Bölge'!D99,'Yatırımlar-Genişleme1'!D99,'Yatırımlar-Genişleme2'!D99),"")</f>
        <v/>
      </c>
      <c r="F99" s="927" t="str">
        <f>IFERROR((('Yatırımlar-Mevcut Bölge'!D99*'Yatırımlar-Mevcut Bölge'!F99)+('Yatırımlar-Genişleme1'!D99*'Yatırımlar-Genişleme1'!F99)+('Yatırımlar-Genişleme2'!D99*'Yatırımlar-Genişleme2'!F99))/SUM('Yatırımlar-Mevcut Bölge'!D99,'Yatırımlar-Genişleme1'!D99,'Yatırımlar-Genişleme2'!D99),"")</f>
        <v/>
      </c>
      <c r="G99" s="969" t="str">
        <f t="shared" si="35"/>
        <v/>
      </c>
      <c r="H99" s="926">
        <f>'Yatırımlar-Mevcut Bölge'!H99+'Yatırımlar-Genişleme1'!H99+'Yatırımlar-Genişleme2'!H99</f>
        <v>0</v>
      </c>
      <c r="I99" s="927" t="str">
        <f>IFERROR((('Yatırımlar-Mevcut Bölge'!H99*'Yatırımlar-Mevcut Bölge'!I99)+('Yatırımlar-Genişleme1'!H99*'Yatırımlar-Genişleme1'!I99)+('Yatırımlar-Genişleme2'!H99*'Yatırımlar-Genişleme2'!I99))/SUM('Yatırımlar-Mevcut Bölge'!H99,'Yatırımlar-Genişleme1'!H99,'Yatırımlar-Genişleme2'!H99),"")</f>
        <v/>
      </c>
      <c r="J99" s="927" t="str">
        <f>IFERROR((('Yatırımlar-Mevcut Bölge'!H99*'Yatırımlar-Mevcut Bölge'!J99)+('Yatırımlar-Genişleme1'!H99*'Yatırımlar-Genişleme1'!J99)+('Yatırımlar-Genişleme2'!H99*'Yatırımlar-Genişleme2'!J99))/SUM('Yatırımlar-Mevcut Bölge'!H99,'Yatırımlar-Genişleme1'!H99,'Yatırımlar-Genişleme2'!H99),"")</f>
        <v/>
      </c>
      <c r="K99" s="969" t="str">
        <f t="shared" si="36"/>
        <v/>
      </c>
      <c r="L99" s="926">
        <f>'Yatırımlar-Mevcut Bölge'!L99+'Yatırımlar-Genişleme1'!L99+'Yatırımlar-Genişleme2'!L99</f>
        <v>0</v>
      </c>
      <c r="M99" s="927" t="str">
        <f>IFERROR((('Yatırımlar-Mevcut Bölge'!L99*'Yatırımlar-Mevcut Bölge'!M99)+('Yatırımlar-Genişleme1'!L99*'Yatırımlar-Genişleme1'!M99)+('Yatırımlar-Genişleme2'!L99*'Yatırımlar-Genişleme2'!M99))/SUM('Yatırımlar-Mevcut Bölge'!L99,'Yatırımlar-Genişleme1'!L99,'Yatırımlar-Genişleme2'!L99),"")</f>
        <v/>
      </c>
      <c r="N99" s="927" t="str">
        <f>IFERROR((('Yatırımlar-Mevcut Bölge'!L99*'Yatırımlar-Mevcut Bölge'!N99)+('Yatırımlar-Genişleme1'!L99*'Yatırımlar-Genişleme1'!N99)+('Yatırımlar-Genişleme2'!L99*'Yatırımlar-Genişleme2'!N99))/SUM('Yatırımlar-Mevcut Bölge'!L99,'Yatırımlar-Genişleme1'!L99,'Yatırımlar-Genişleme2'!L99),"")</f>
        <v/>
      </c>
      <c r="O99" s="969" t="str">
        <f t="shared" si="37"/>
        <v/>
      </c>
      <c r="P99" s="926">
        <f>'Yatırımlar-Mevcut Bölge'!P99+'Yatırımlar-Genişleme1'!P99+'Yatırımlar-Genişleme2'!P99</f>
        <v>0</v>
      </c>
      <c r="Q99" s="927" t="str">
        <f>IFERROR((('Yatırımlar-Mevcut Bölge'!P99*'Yatırımlar-Mevcut Bölge'!Q99)+('Yatırımlar-Genişleme1'!P99*'Yatırımlar-Genişleme1'!Q99)+('Yatırımlar-Genişleme2'!P99*'Yatırımlar-Genişleme2'!Q99))/SUM('Yatırımlar-Mevcut Bölge'!P99,'Yatırımlar-Genişleme1'!P99,'Yatırımlar-Genişleme2'!P99),"")</f>
        <v/>
      </c>
      <c r="R99" s="927" t="str">
        <f>IFERROR((('Yatırımlar-Mevcut Bölge'!P99*'Yatırımlar-Mevcut Bölge'!R99)+('Yatırımlar-Genişleme1'!P99*'Yatırımlar-Genişleme1'!R99)+('Yatırımlar-Genişleme2'!P99*'Yatırımlar-Genişleme2'!R99))/SUM('Yatırımlar-Mevcut Bölge'!P99,'Yatırımlar-Genişleme1'!P99,'Yatırımlar-Genişleme2'!P99),"")</f>
        <v/>
      </c>
      <c r="S99" s="906" t="str">
        <f t="shared" si="38"/>
        <v/>
      </c>
      <c r="T99" s="926">
        <f>'Yatırımlar-Mevcut Bölge'!T99+'Yatırımlar-Genişleme1'!T99+'Yatırımlar-Genişleme2'!T99</f>
        <v>0</v>
      </c>
      <c r="U99" s="927" t="str">
        <f>IFERROR((('Yatırımlar-Mevcut Bölge'!T99*'Yatırımlar-Mevcut Bölge'!U99)+('Yatırımlar-Genişleme1'!T99*'Yatırımlar-Genişleme1'!U99)+('Yatırımlar-Genişleme2'!T99*'Yatırımlar-Genişleme2'!U99))/SUM('Yatırımlar-Mevcut Bölge'!T99,'Yatırımlar-Genişleme1'!T99,'Yatırımlar-Genişleme2'!T99),"")</f>
        <v/>
      </c>
      <c r="V99" s="927" t="str">
        <f>IFERROR((('Yatırımlar-Mevcut Bölge'!T99*'Yatırımlar-Mevcut Bölge'!V99)+('Yatırımlar-Genişleme1'!T99*'Yatırımlar-Genişleme1'!V99)+('Yatırımlar-Genişleme2'!T99*'Yatırımlar-Genişleme2'!V99))/SUM('Yatırımlar-Mevcut Bölge'!T99,'Yatırımlar-Genişleme1'!T99,'Yatırımlar-Genişleme2'!T99),"")</f>
        <v/>
      </c>
      <c r="W99" s="906" t="str">
        <f t="shared" si="39"/>
        <v/>
      </c>
    </row>
    <row r="100" spans="2:23" ht="13.5" thickBot="1">
      <c r="B100" s="972" t="s">
        <v>36</v>
      </c>
      <c r="C100" s="971" t="s">
        <v>100</v>
      </c>
      <c r="D100" s="926">
        <f>'Yatırımlar-Mevcut Bölge'!D100+'Yatırımlar-Genişleme1'!D100+'Yatırımlar-Genişleme2'!D100</f>
        <v>0</v>
      </c>
      <c r="E100" s="927" t="str">
        <f>IFERROR((('Yatırımlar-Mevcut Bölge'!D100*'Yatırımlar-Mevcut Bölge'!E100)+('Yatırımlar-Genişleme1'!D100*'Yatırımlar-Genişleme1'!E100)+('Yatırımlar-Genişleme2'!D100*'Yatırımlar-Genişleme2'!E100))/SUM('Yatırımlar-Mevcut Bölge'!D100,'Yatırımlar-Genişleme1'!D100,'Yatırımlar-Genişleme2'!D100),"")</f>
        <v/>
      </c>
      <c r="F100" s="927" t="str">
        <f>IFERROR((('Yatırımlar-Mevcut Bölge'!D100*'Yatırımlar-Mevcut Bölge'!F100)+('Yatırımlar-Genişleme1'!D100*'Yatırımlar-Genişleme1'!F100)+('Yatırımlar-Genişleme2'!D100*'Yatırımlar-Genişleme2'!F100))/SUM('Yatırımlar-Mevcut Bölge'!D100,'Yatırımlar-Genişleme1'!D100,'Yatırımlar-Genişleme2'!D100),"")</f>
        <v/>
      </c>
      <c r="G100" s="969" t="str">
        <f t="shared" si="35"/>
        <v/>
      </c>
      <c r="H100" s="926">
        <f>'Yatırımlar-Mevcut Bölge'!H100+'Yatırımlar-Genişleme1'!H100+'Yatırımlar-Genişleme2'!H100</f>
        <v>0</v>
      </c>
      <c r="I100" s="927" t="str">
        <f>IFERROR((('Yatırımlar-Mevcut Bölge'!H100*'Yatırımlar-Mevcut Bölge'!I100)+('Yatırımlar-Genişleme1'!H100*'Yatırımlar-Genişleme1'!I100)+('Yatırımlar-Genişleme2'!H100*'Yatırımlar-Genişleme2'!I100))/SUM('Yatırımlar-Mevcut Bölge'!H100,'Yatırımlar-Genişleme1'!H100,'Yatırımlar-Genişleme2'!H100),"")</f>
        <v/>
      </c>
      <c r="J100" s="927" t="str">
        <f>IFERROR((('Yatırımlar-Mevcut Bölge'!H100*'Yatırımlar-Mevcut Bölge'!J100)+('Yatırımlar-Genişleme1'!H100*'Yatırımlar-Genişleme1'!J100)+('Yatırımlar-Genişleme2'!H100*'Yatırımlar-Genişleme2'!J100))/SUM('Yatırımlar-Mevcut Bölge'!H100,'Yatırımlar-Genişleme1'!H100,'Yatırımlar-Genişleme2'!H100),"")</f>
        <v/>
      </c>
      <c r="K100" s="969" t="str">
        <f t="shared" si="36"/>
        <v/>
      </c>
      <c r="L100" s="926">
        <f>'Yatırımlar-Mevcut Bölge'!L100+'Yatırımlar-Genişleme1'!L100+'Yatırımlar-Genişleme2'!L100</f>
        <v>0</v>
      </c>
      <c r="M100" s="927" t="str">
        <f>IFERROR((('Yatırımlar-Mevcut Bölge'!L100*'Yatırımlar-Mevcut Bölge'!M100)+('Yatırımlar-Genişleme1'!L100*'Yatırımlar-Genişleme1'!M100)+('Yatırımlar-Genişleme2'!L100*'Yatırımlar-Genişleme2'!M100))/SUM('Yatırımlar-Mevcut Bölge'!L100,'Yatırımlar-Genişleme1'!L100,'Yatırımlar-Genişleme2'!L100),"")</f>
        <v/>
      </c>
      <c r="N100" s="927" t="str">
        <f>IFERROR((('Yatırımlar-Mevcut Bölge'!L100*'Yatırımlar-Mevcut Bölge'!N100)+('Yatırımlar-Genişleme1'!L100*'Yatırımlar-Genişleme1'!N100)+('Yatırımlar-Genişleme2'!L100*'Yatırımlar-Genişleme2'!N100))/SUM('Yatırımlar-Mevcut Bölge'!L100,'Yatırımlar-Genişleme1'!L100,'Yatırımlar-Genişleme2'!L100),"")</f>
        <v/>
      </c>
      <c r="O100" s="969" t="str">
        <f t="shared" si="37"/>
        <v/>
      </c>
      <c r="P100" s="926">
        <f>'Yatırımlar-Mevcut Bölge'!P100+'Yatırımlar-Genişleme1'!P100+'Yatırımlar-Genişleme2'!P100</f>
        <v>0</v>
      </c>
      <c r="Q100" s="927" t="str">
        <f>IFERROR((('Yatırımlar-Mevcut Bölge'!P100*'Yatırımlar-Mevcut Bölge'!Q100)+('Yatırımlar-Genişleme1'!P100*'Yatırımlar-Genişleme1'!Q100)+('Yatırımlar-Genişleme2'!P100*'Yatırımlar-Genişleme2'!Q100))/SUM('Yatırımlar-Mevcut Bölge'!P100,'Yatırımlar-Genişleme1'!P100,'Yatırımlar-Genişleme2'!P100),"")</f>
        <v/>
      </c>
      <c r="R100" s="927" t="str">
        <f>IFERROR((('Yatırımlar-Mevcut Bölge'!P100*'Yatırımlar-Mevcut Bölge'!R100)+('Yatırımlar-Genişleme1'!P100*'Yatırımlar-Genişleme1'!R100)+('Yatırımlar-Genişleme2'!P100*'Yatırımlar-Genişleme2'!R100))/SUM('Yatırımlar-Mevcut Bölge'!P100,'Yatırımlar-Genişleme1'!P100,'Yatırımlar-Genişleme2'!P100),"")</f>
        <v/>
      </c>
      <c r="S100" s="906" t="str">
        <f t="shared" si="38"/>
        <v/>
      </c>
      <c r="T100" s="926">
        <f>'Yatırımlar-Mevcut Bölge'!T100+'Yatırımlar-Genişleme1'!T100+'Yatırımlar-Genişleme2'!T100</f>
        <v>0</v>
      </c>
      <c r="U100" s="927" t="str">
        <f>IFERROR((('Yatırımlar-Mevcut Bölge'!T100*'Yatırımlar-Mevcut Bölge'!U100)+('Yatırımlar-Genişleme1'!T100*'Yatırımlar-Genişleme1'!U100)+('Yatırımlar-Genişleme2'!T100*'Yatırımlar-Genişleme2'!U100))/SUM('Yatırımlar-Mevcut Bölge'!T100,'Yatırımlar-Genişleme1'!T100,'Yatırımlar-Genişleme2'!T100),"")</f>
        <v/>
      </c>
      <c r="V100" s="927" t="str">
        <f>IFERROR((('Yatırımlar-Mevcut Bölge'!T100*'Yatırımlar-Mevcut Bölge'!V100)+('Yatırımlar-Genişleme1'!T100*'Yatırımlar-Genişleme1'!V100)+('Yatırımlar-Genişleme2'!T100*'Yatırımlar-Genişleme2'!V100))/SUM('Yatırımlar-Mevcut Bölge'!T100,'Yatırımlar-Genişleme1'!T100,'Yatırımlar-Genişleme2'!T100),"")</f>
        <v/>
      </c>
      <c r="W100" s="906" t="str">
        <f t="shared" si="39"/>
        <v/>
      </c>
    </row>
    <row r="101" spans="2:23" s="837" customFormat="1" ht="13.5" thickBot="1">
      <c r="B101" s="973"/>
      <c r="C101" s="974"/>
      <c r="D101" s="975"/>
      <c r="E101" s="976"/>
      <c r="F101" s="976"/>
      <c r="G101" s="977"/>
      <c r="H101" s="975"/>
      <c r="I101" s="976"/>
      <c r="J101" s="976"/>
      <c r="K101" s="977"/>
      <c r="L101" s="975"/>
      <c r="M101" s="976"/>
      <c r="N101" s="976"/>
      <c r="O101" s="977"/>
      <c r="P101" s="975"/>
      <c r="Q101" s="976"/>
      <c r="R101" s="976"/>
      <c r="S101" s="978"/>
      <c r="T101" s="975"/>
      <c r="U101" s="976"/>
      <c r="V101" s="976"/>
      <c r="W101" s="978"/>
    </row>
    <row r="102" spans="2:23">
      <c r="B102" s="869" t="s">
        <v>866</v>
      </c>
      <c r="C102" s="979"/>
      <c r="D102" s="980"/>
      <c r="E102" s="981"/>
      <c r="F102" s="981"/>
      <c r="G102" s="982">
        <f>SUM(G103,G116,G129,G130)</f>
        <v>0</v>
      </c>
      <c r="H102" s="980"/>
      <c r="I102" s="981"/>
      <c r="J102" s="981"/>
      <c r="K102" s="982">
        <f>SUM(K103,K116,K129,K130)</f>
        <v>0</v>
      </c>
      <c r="L102" s="980"/>
      <c r="M102" s="981"/>
      <c r="N102" s="981"/>
      <c r="O102" s="982">
        <f>SUM(O103,O116,O129,O130)</f>
        <v>0</v>
      </c>
      <c r="P102" s="980"/>
      <c r="Q102" s="981"/>
      <c r="R102" s="981"/>
      <c r="S102" s="983">
        <f>SUM(S103,S116,S129,S130)</f>
        <v>0</v>
      </c>
      <c r="T102" s="980"/>
      <c r="U102" s="981"/>
      <c r="V102" s="981"/>
      <c r="W102" s="983">
        <f>SUM(W103,W116,W129,W130)</f>
        <v>0</v>
      </c>
    </row>
    <row r="103" spans="2:23">
      <c r="B103" s="854" t="s">
        <v>823</v>
      </c>
      <c r="C103" s="855"/>
      <c r="D103" s="856"/>
      <c r="E103" s="857"/>
      <c r="F103" s="857"/>
      <c r="G103" s="968">
        <f>SUM(G104:G115)</f>
        <v>0</v>
      </c>
      <c r="H103" s="856"/>
      <c r="I103" s="857"/>
      <c r="J103" s="857"/>
      <c r="K103" s="968">
        <f>SUM(K104:K115)</f>
        <v>0</v>
      </c>
      <c r="L103" s="856"/>
      <c r="M103" s="857"/>
      <c r="N103" s="857"/>
      <c r="O103" s="968">
        <f>SUM(O104:O115)</f>
        <v>0</v>
      </c>
      <c r="P103" s="856"/>
      <c r="Q103" s="857"/>
      <c r="R103" s="857"/>
      <c r="S103" s="858">
        <f>SUM(S104:S115)</f>
        <v>0</v>
      </c>
      <c r="T103" s="856"/>
      <c r="U103" s="857"/>
      <c r="V103" s="857"/>
      <c r="W103" s="858">
        <f>SUM(W104:W115)</f>
        <v>0</v>
      </c>
    </row>
    <row r="104" spans="2:23">
      <c r="B104" s="860" t="s">
        <v>487</v>
      </c>
      <c r="C104" s="861" t="s">
        <v>488</v>
      </c>
      <c r="D104" s="926">
        <f>'Yatırımlar-Mevcut Bölge'!D104+'Yatırımlar-Genişleme1'!D104+'Yatırımlar-Genişleme2'!D104</f>
        <v>0</v>
      </c>
      <c r="E104" s="927" t="str">
        <f>IFERROR((('Yatırımlar-Mevcut Bölge'!D104*'Yatırımlar-Mevcut Bölge'!E104)+('Yatırımlar-Genişleme1'!D104*'Yatırımlar-Genişleme1'!E104)+('Yatırımlar-Genişleme2'!D104*'Yatırımlar-Genişleme2'!E104))/SUM('Yatırımlar-Mevcut Bölge'!D104,'Yatırımlar-Genişleme1'!D104,'Yatırımlar-Genişleme2'!D104),"")</f>
        <v/>
      </c>
      <c r="F104" s="927" t="str">
        <f>IFERROR((('Yatırımlar-Mevcut Bölge'!D104*'Yatırımlar-Mevcut Bölge'!F104)+('Yatırımlar-Genişleme1'!D104*'Yatırımlar-Genişleme1'!F104)+('Yatırımlar-Genişleme2'!D104*'Yatırımlar-Genişleme2'!F104))/SUM('Yatırımlar-Mevcut Bölge'!D104,'Yatırımlar-Genişleme1'!D104,'Yatırımlar-Genişleme2'!D104),"")</f>
        <v/>
      </c>
      <c r="G104" s="969" t="str">
        <f t="shared" ref="G104:G115" si="40">IFERROR(D104*(E104+F104),"")</f>
        <v/>
      </c>
      <c r="H104" s="926">
        <f>'Yatırımlar-Mevcut Bölge'!H104+'Yatırımlar-Genişleme1'!H104+'Yatırımlar-Genişleme2'!H104</f>
        <v>0</v>
      </c>
      <c r="I104" s="927" t="str">
        <f>IFERROR((('Yatırımlar-Mevcut Bölge'!H104*'Yatırımlar-Mevcut Bölge'!I104)+('Yatırımlar-Genişleme1'!H104*'Yatırımlar-Genişleme1'!I104)+('Yatırımlar-Genişleme2'!H104*'Yatırımlar-Genişleme2'!I104))/SUM('Yatırımlar-Mevcut Bölge'!H104,'Yatırımlar-Genişleme1'!H104,'Yatırımlar-Genişleme2'!H104),"")</f>
        <v/>
      </c>
      <c r="J104" s="927" t="str">
        <f>IFERROR((('Yatırımlar-Mevcut Bölge'!H104*'Yatırımlar-Mevcut Bölge'!J104)+('Yatırımlar-Genişleme1'!H104*'Yatırımlar-Genişleme1'!J104)+('Yatırımlar-Genişleme2'!H104*'Yatırımlar-Genişleme2'!J104))/SUM('Yatırımlar-Mevcut Bölge'!H104,'Yatırımlar-Genişleme1'!H104,'Yatırımlar-Genişleme2'!H104),"")</f>
        <v/>
      </c>
      <c r="K104" s="969" t="str">
        <f t="shared" ref="K104:K115" si="41">IFERROR(H104*(I104+J104),"")</f>
        <v/>
      </c>
      <c r="L104" s="926">
        <f>'Yatırımlar-Mevcut Bölge'!L104+'Yatırımlar-Genişleme1'!L104+'Yatırımlar-Genişleme2'!L104</f>
        <v>0</v>
      </c>
      <c r="M104" s="927" t="str">
        <f>IFERROR((('Yatırımlar-Mevcut Bölge'!L104*'Yatırımlar-Mevcut Bölge'!M104)+('Yatırımlar-Genişleme1'!L104*'Yatırımlar-Genişleme1'!M104)+('Yatırımlar-Genişleme2'!L104*'Yatırımlar-Genişleme2'!M104))/SUM('Yatırımlar-Mevcut Bölge'!L104,'Yatırımlar-Genişleme1'!L104,'Yatırımlar-Genişleme2'!L104),"")</f>
        <v/>
      </c>
      <c r="N104" s="927" t="str">
        <f>IFERROR((('Yatırımlar-Mevcut Bölge'!L104*'Yatırımlar-Mevcut Bölge'!N104)+('Yatırımlar-Genişleme1'!L104*'Yatırımlar-Genişleme1'!N104)+('Yatırımlar-Genişleme2'!L104*'Yatırımlar-Genişleme2'!N104))/SUM('Yatırımlar-Mevcut Bölge'!L104,'Yatırımlar-Genişleme1'!L104,'Yatırımlar-Genişleme2'!L104),"")</f>
        <v/>
      </c>
      <c r="O104" s="969" t="str">
        <f t="shared" ref="O104:O115" si="42">IFERROR(L104*(M104+N104),"")</f>
        <v/>
      </c>
      <c r="P104" s="926">
        <f>'Yatırımlar-Mevcut Bölge'!P104+'Yatırımlar-Genişleme1'!P104+'Yatırımlar-Genişleme2'!P104</f>
        <v>0</v>
      </c>
      <c r="Q104" s="927" t="str">
        <f>IFERROR((('Yatırımlar-Mevcut Bölge'!P104*'Yatırımlar-Mevcut Bölge'!Q104)+('Yatırımlar-Genişleme1'!P104*'Yatırımlar-Genişleme1'!Q104)+('Yatırımlar-Genişleme2'!P104*'Yatırımlar-Genişleme2'!Q104))/SUM('Yatırımlar-Mevcut Bölge'!P104,'Yatırımlar-Genişleme1'!P104,'Yatırımlar-Genişleme2'!P104),"")</f>
        <v/>
      </c>
      <c r="R104" s="927" t="str">
        <f>IFERROR((('Yatırımlar-Mevcut Bölge'!P104*'Yatırımlar-Mevcut Bölge'!R104)+('Yatırımlar-Genişleme1'!P104*'Yatırımlar-Genişleme1'!R104)+('Yatırımlar-Genişleme2'!P104*'Yatırımlar-Genişleme2'!R104))/SUM('Yatırımlar-Mevcut Bölge'!P104,'Yatırımlar-Genişleme1'!P104,'Yatırımlar-Genişleme2'!P104),"")</f>
        <v/>
      </c>
      <c r="S104" s="906" t="str">
        <f t="shared" ref="S104:S115" si="43">IFERROR(P104*(Q104+R104),"")</f>
        <v/>
      </c>
      <c r="T104" s="926">
        <f>'Yatırımlar-Mevcut Bölge'!T104+'Yatırımlar-Genişleme1'!T104+'Yatırımlar-Genişleme2'!T104</f>
        <v>0</v>
      </c>
      <c r="U104" s="927" t="str">
        <f>IFERROR((('Yatırımlar-Mevcut Bölge'!T104*'Yatırımlar-Mevcut Bölge'!U104)+('Yatırımlar-Genişleme1'!T104*'Yatırımlar-Genişleme1'!U104)+('Yatırımlar-Genişleme2'!T104*'Yatırımlar-Genişleme2'!U104))/SUM('Yatırımlar-Mevcut Bölge'!T104,'Yatırımlar-Genişleme1'!T104,'Yatırımlar-Genişleme2'!T104),"")</f>
        <v/>
      </c>
      <c r="V104" s="927" t="str">
        <f>IFERROR((('Yatırımlar-Mevcut Bölge'!T104*'Yatırımlar-Mevcut Bölge'!V104)+('Yatırımlar-Genişleme1'!T104*'Yatırımlar-Genişleme1'!V104)+('Yatırımlar-Genişleme2'!T104*'Yatırımlar-Genişleme2'!V104))/SUM('Yatırımlar-Mevcut Bölge'!T104,'Yatırımlar-Genişleme1'!T104,'Yatırımlar-Genişleme2'!T104),"")</f>
        <v/>
      </c>
      <c r="W104" s="906" t="str">
        <f t="shared" ref="W104:W115" si="44">IFERROR(T104*(U104+V104),"")</f>
        <v/>
      </c>
    </row>
    <row r="105" spans="2:23">
      <c r="B105" s="860" t="s">
        <v>489</v>
      </c>
      <c r="C105" s="861" t="s">
        <v>488</v>
      </c>
      <c r="D105" s="926">
        <f>'Yatırımlar-Mevcut Bölge'!D105+'Yatırımlar-Genişleme1'!D105+'Yatırımlar-Genişleme2'!D105</f>
        <v>0</v>
      </c>
      <c r="E105" s="927" t="str">
        <f>IFERROR((('Yatırımlar-Mevcut Bölge'!D105*'Yatırımlar-Mevcut Bölge'!E105)+('Yatırımlar-Genişleme1'!D105*'Yatırımlar-Genişleme1'!E105)+('Yatırımlar-Genişleme2'!D105*'Yatırımlar-Genişleme2'!E105))/SUM('Yatırımlar-Mevcut Bölge'!D105,'Yatırımlar-Genişleme1'!D105,'Yatırımlar-Genişleme2'!D105),"")</f>
        <v/>
      </c>
      <c r="F105" s="927" t="str">
        <f>IFERROR((('Yatırımlar-Mevcut Bölge'!D105*'Yatırımlar-Mevcut Bölge'!F105)+('Yatırımlar-Genişleme1'!D105*'Yatırımlar-Genişleme1'!F105)+('Yatırımlar-Genişleme2'!D105*'Yatırımlar-Genişleme2'!F105))/SUM('Yatırımlar-Mevcut Bölge'!D105,'Yatırımlar-Genişleme1'!D105,'Yatırımlar-Genişleme2'!D105),"")</f>
        <v/>
      </c>
      <c r="G105" s="969" t="str">
        <f t="shared" si="40"/>
        <v/>
      </c>
      <c r="H105" s="926">
        <f>'Yatırımlar-Mevcut Bölge'!H105+'Yatırımlar-Genişleme1'!H105+'Yatırımlar-Genişleme2'!H105</f>
        <v>0</v>
      </c>
      <c r="I105" s="927" t="str">
        <f>IFERROR((('Yatırımlar-Mevcut Bölge'!H105*'Yatırımlar-Mevcut Bölge'!I105)+('Yatırımlar-Genişleme1'!H105*'Yatırımlar-Genişleme1'!I105)+('Yatırımlar-Genişleme2'!H105*'Yatırımlar-Genişleme2'!I105))/SUM('Yatırımlar-Mevcut Bölge'!H105,'Yatırımlar-Genişleme1'!H105,'Yatırımlar-Genişleme2'!H105),"")</f>
        <v/>
      </c>
      <c r="J105" s="927" t="str">
        <f>IFERROR((('Yatırımlar-Mevcut Bölge'!H105*'Yatırımlar-Mevcut Bölge'!J105)+('Yatırımlar-Genişleme1'!H105*'Yatırımlar-Genişleme1'!J105)+('Yatırımlar-Genişleme2'!H105*'Yatırımlar-Genişleme2'!J105))/SUM('Yatırımlar-Mevcut Bölge'!H105,'Yatırımlar-Genişleme1'!H105,'Yatırımlar-Genişleme2'!H105),"")</f>
        <v/>
      </c>
      <c r="K105" s="969" t="str">
        <f t="shared" si="41"/>
        <v/>
      </c>
      <c r="L105" s="926">
        <f>'Yatırımlar-Mevcut Bölge'!L105+'Yatırımlar-Genişleme1'!L105+'Yatırımlar-Genişleme2'!L105</f>
        <v>0</v>
      </c>
      <c r="M105" s="927" t="str">
        <f>IFERROR((('Yatırımlar-Mevcut Bölge'!L105*'Yatırımlar-Mevcut Bölge'!M105)+('Yatırımlar-Genişleme1'!L105*'Yatırımlar-Genişleme1'!M105)+('Yatırımlar-Genişleme2'!L105*'Yatırımlar-Genişleme2'!M105))/SUM('Yatırımlar-Mevcut Bölge'!L105,'Yatırımlar-Genişleme1'!L105,'Yatırımlar-Genişleme2'!L105),"")</f>
        <v/>
      </c>
      <c r="N105" s="927" t="str">
        <f>IFERROR((('Yatırımlar-Mevcut Bölge'!L105*'Yatırımlar-Mevcut Bölge'!N105)+('Yatırımlar-Genişleme1'!L105*'Yatırımlar-Genişleme1'!N105)+('Yatırımlar-Genişleme2'!L105*'Yatırımlar-Genişleme2'!N105))/SUM('Yatırımlar-Mevcut Bölge'!L105,'Yatırımlar-Genişleme1'!L105,'Yatırımlar-Genişleme2'!L105),"")</f>
        <v/>
      </c>
      <c r="O105" s="969" t="str">
        <f t="shared" si="42"/>
        <v/>
      </c>
      <c r="P105" s="926">
        <f>'Yatırımlar-Mevcut Bölge'!P105+'Yatırımlar-Genişleme1'!P105+'Yatırımlar-Genişleme2'!P105</f>
        <v>0</v>
      </c>
      <c r="Q105" s="927" t="str">
        <f>IFERROR((('Yatırımlar-Mevcut Bölge'!P105*'Yatırımlar-Mevcut Bölge'!Q105)+('Yatırımlar-Genişleme1'!P105*'Yatırımlar-Genişleme1'!Q105)+('Yatırımlar-Genişleme2'!P105*'Yatırımlar-Genişleme2'!Q105))/SUM('Yatırımlar-Mevcut Bölge'!P105,'Yatırımlar-Genişleme1'!P105,'Yatırımlar-Genişleme2'!P105),"")</f>
        <v/>
      </c>
      <c r="R105" s="927" t="str">
        <f>IFERROR((('Yatırımlar-Mevcut Bölge'!P105*'Yatırımlar-Mevcut Bölge'!R105)+('Yatırımlar-Genişleme1'!P105*'Yatırımlar-Genişleme1'!R105)+('Yatırımlar-Genişleme2'!P105*'Yatırımlar-Genişleme2'!R105))/SUM('Yatırımlar-Mevcut Bölge'!P105,'Yatırımlar-Genişleme1'!P105,'Yatırımlar-Genişleme2'!P105),"")</f>
        <v/>
      </c>
      <c r="S105" s="906" t="str">
        <f t="shared" si="43"/>
        <v/>
      </c>
      <c r="T105" s="926">
        <f>'Yatırımlar-Mevcut Bölge'!T105+'Yatırımlar-Genişleme1'!T105+'Yatırımlar-Genişleme2'!T105</f>
        <v>0</v>
      </c>
      <c r="U105" s="927" t="str">
        <f>IFERROR((('Yatırımlar-Mevcut Bölge'!T105*'Yatırımlar-Mevcut Bölge'!U105)+('Yatırımlar-Genişleme1'!T105*'Yatırımlar-Genişleme1'!U105)+('Yatırımlar-Genişleme2'!T105*'Yatırımlar-Genişleme2'!U105))/SUM('Yatırımlar-Mevcut Bölge'!T105,'Yatırımlar-Genişleme1'!T105,'Yatırımlar-Genişleme2'!T105),"")</f>
        <v/>
      </c>
      <c r="V105" s="927" t="str">
        <f>IFERROR((('Yatırımlar-Mevcut Bölge'!T105*'Yatırımlar-Mevcut Bölge'!V105)+('Yatırımlar-Genişleme1'!T105*'Yatırımlar-Genişleme1'!V105)+('Yatırımlar-Genişleme2'!T105*'Yatırımlar-Genişleme2'!V105))/SUM('Yatırımlar-Mevcut Bölge'!T105,'Yatırımlar-Genişleme1'!T105,'Yatırımlar-Genişleme2'!T105),"")</f>
        <v/>
      </c>
      <c r="W105" s="906" t="str">
        <f t="shared" si="44"/>
        <v/>
      </c>
    </row>
    <row r="106" spans="2:23">
      <c r="B106" s="860" t="s">
        <v>490</v>
      </c>
      <c r="C106" s="861" t="s">
        <v>488</v>
      </c>
      <c r="D106" s="926">
        <f>'Yatırımlar-Mevcut Bölge'!D106+'Yatırımlar-Genişleme1'!D106+'Yatırımlar-Genişleme2'!D106</f>
        <v>0</v>
      </c>
      <c r="E106" s="927" t="str">
        <f>IFERROR((('Yatırımlar-Mevcut Bölge'!D106*'Yatırımlar-Mevcut Bölge'!E106)+('Yatırımlar-Genişleme1'!D106*'Yatırımlar-Genişleme1'!E106)+('Yatırımlar-Genişleme2'!D106*'Yatırımlar-Genişleme2'!E106))/SUM('Yatırımlar-Mevcut Bölge'!D106,'Yatırımlar-Genişleme1'!D106,'Yatırımlar-Genişleme2'!D106),"")</f>
        <v/>
      </c>
      <c r="F106" s="927" t="str">
        <f>IFERROR((('Yatırımlar-Mevcut Bölge'!D106*'Yatırımlar-Mevcut Bölge'!F106)+('Yatırımlar-Genişleme1'!D106*'Yatırımlar-Genişleme1'!F106)+('Yatırımlar-Genişleme2'!D106*'Yatırımlar-Genişleme2'!F106))/SUM('Yatırımlar-Mevcut Bölge'!D106,'Yatırımlar-Genişleme1'!D106,'Yatırımlar-Genişleme2'!D106),"")</f>
        <v/>
      </c>
      <c r="G106" s="969" t="str">
        <f t="shared" si="40"/>
        <v/>
      </c>
      <c r="H106" s="926">
        <f>'Yatırımlar-Mevcut Bölge'!H106+'Yatırımlar-Genişleme1'!H106+'Yatırımlar-Genişleme2'!H106</f>
        <v>0</v>
      </c>
      <c r="I106" s="927" t="str">
        <f>IFERROR((('Yatırımlar-Mevcut Bölge'!H106*'Yatırımlar-Mevcut Bölge'!I106)+('Yatırımlar-Genişleme1'!H106*'Yatırımlar-Genişleme1'!I106)+('Yatırımlar-Genişleme2'!H106*'Yatırımlar-Genişleme2'!I106))/SUM('Yatırımlar-Mevcut Bölge'!H106,'Yatırımlar-Genişleme1'!H106,'Yatırımlar-Genişleme2'!H106),"")</f>
        <v/>
      </c>
      <c r="J106" s="927" t="str">
        <f>IFERROR((('Yatırımlar-Mevcut Bölge'!H106*'Yatırımlar-Mevcut Bölge'!J106)+('Yatırımlar-Genişleme1'!H106*'Yatırımlar-Genişleme1'!J106)+('Yatırımlar-Genişleme2'!H106*'Yatırımlar-Genişleme2'!J106))/SUM('Yatırımlar-Mevcut Bölge'!H106,'Yatırımlar-Genişleme1'!H106,'Yatırımlar-Genişleme2'!H106),"")</f>
        <v/>
      </c>
      <c r="K106" s="969" t="str">
        <f t="shared" si="41"/>
        <v/>
      </c>
      <c r="L106" s="926">
        <f>'Yatırımlar-Mevcut Bölge'!L106+'Yatırımlar-Genişleme1'!L106+'Yatırımlar-Genişleme2'!L106</f>
        <v>0</v>
      </c>
      <c r="M106" s="927" t="str">
        <f>IFERROR((('Yatırımlar-Mevcut Bölge'!L106*'Yatırımlar-Mevcut Bölge'!M106)+('Yatırımlar-Genişleme1'!L106*'Yatırımlar-Genişleme1'!M106)+('Yatırımlar-Genişleme2'!L106*'Yatırımlar-Genişleme2'!M106))/SUM('Yatırımlar-Mevcut Bölge'!L106,'Yatırımlar-Genişleme1'!L106,'Yatırımlar-Genişleme2'!L106),"")</f>
        <v/>
      </c>
      <c r="N106" s="927" t="str">
        <f>IFERROR((('Yatırımlar-Mevcut Bölge'!L106*'Yatırımlar-Mevcut Bölge'!N106)+('Yatırımlar-Genişleme1'!L106*'Yatırımlar-Genişleme1'!N106)+('Yatırımlar-Genişleme2'!L106*'Yatırımlar-Genişleme2'!N106))/SUM('Yatırımlar-Mevcut Bölge'!L106,'Yatırımlar-Genişleme1'!L106,'Yatırımlar-Genişleme2'!L106),"")</f>
        <v/>
      </c>
      <c r="O106" s="969" t="str">
        <f t="shared" si="42"/>
        <v/>
      </c>
      <c r="P106" s="926">
        <f>'Yatırımlar-Mevcut Bölge'!P106+'Yatırımlar-Genişleme1'!P106+'Yatırımlar-Genişleme2'!P106</f>
        <v>0</v>
      </c>
      <c r="Q106" s="927" t="str">
        <f>IFERROR((('Yatırımlar-Mevcut Bölge'!P106*'Yatırımlar-Mevcut Bölge'!Q106)+('Yatırımlar-Genişleme1'!P106*'Yatırımlar-Genişleme1'!Q106)+('Yatırımlar-Genişleme2'!P106*'Yatırımlar-Genişleme2'!Q106))/SUM('Yatırımlar-Mevcut Bölge'!P106,'Yatırımlar-Genişleme1'!P106,'Yatırımlar-Genişleme2'!P106),"")</f>
        <v/>
      </c>
      <c r="R106" s="927" t="str">
        <f>IFERROR((('Yatırımlar-Mevcut Bölge'!P106*'Yatırımlar-Mevcut Bölge'!R106)+('Yatırımlar-Genişleme1'!P106*'Yatırımlar-Genişleme1'!R106)+('Yatırımlar-Genişleme2'!P106*'Yatırımlar-Genişleme2'!R106))/SUM('Yatırımlar-Mevcut Bölge'!P106,'Yatırımlar-Genişleme1'!P106,'Yatırımlar-Genişleme2'!P106),"")</f>
        <v/>
      </c>
      <c r="S106" s="906" t="str">
        <f t="shared" si="43"/>
        <v/>
      </c>
      <c r="T106" s="926">
        <f>'Yatırımlar-Mevcut Bölge'!T106+'Yatırımlar-Genişleme1'!T106+'Yatırımlar-Genişleme2'!T106</f>
        <v>0</v>
      </c>
      <c r="U106" s="927" t="str">
        <f>IFERROR((('Yatırımlar-Mevcut Bölge'!T106*'Yatırımlar-Mevcut Bölge'!U106)+('Yatırımlar-Genişleme1'!T106*'Yatırımlar-Genişleme1'!U106)+('Yatırımlar-Genişleme2'!T106*'Yatırımlar-Genişleme2'!U106))/SUM('Yatırımlar-Mevcut Bölge'!T106,'Yatırımlar-Genişleme1'!T106,'Yatırımlar-Genişleme2'!T106),"")</f>
        <v/>
      </c>
      <c r="V106" s="927" t="str">
        <f>IFERROR((('Yatırımlar-Mevcut Bölge'!T106*'Yatırımlar-Mevcut Bölge'!V106)+('Yatırımlar-Genişleme1'!T106*'Yatırımlar-Genişleme1'!V106)+('Yatırımlar-Genişleme2'!T106*'Yatırımlar-Genişleme2'!V106))/SUM('Yatırımlar-Mevcut Bölge'!T106,'Yatırımlar-Genişleme1'!T106,'Yatırımlar-Genişleme2'!T106),"")</f>
        <v/>
      </c>
      <c r="W106" s="906" t="str">
        <f t="shared" si="44"/>
        <v/>
      </c>
    </row>
    <row r="107" spans="2:23">
      <c r="B107" s="860" t="s">
        <v>491</v>
      </c>
      <c r="C107" s="861" t="s">
        <v>488</v>
      </c>
      <c r="D107" s="926">
        <f>'Yatırımlar-Mevcut Bölge'!D107+'Yatırımlar-Genişleme1'!D107+'Yatırımlar-Genişleme2'!D107</f>
        <v>0</v>
      </c>
      <c r="E107" s="927" t="str">
        <f>IFERROR((('Yatırımlar-Mevcut Bölge'!D107*'Yatırımlar-Mevcut Bölge'!E107)+('Yatırımlar-Genişleme1'!D107*'Yatırımlar-Genişleme1'!E107)+('Yatırımlar-Genişleme2'!D107*'Yatırımlar-Genişleme2'!E107))/SUM('Yatırımlar-Mevcut Bölge'!D107,'Yatırımlar-Genişleme1'!D107,'Yatırımlar-Genişleme2'!D107),"")</f>
        <v/>
      </c>
      <c r="F107" s="927" t="str">
        <f>IFERROR((('Yatırımlar-Mevcut Bölge'!D107*'Yatırımlar-Mevcut Bölge'!F107)+('Yatırımlar-Genişleme1'!D107*'Yatırımlar-Genişleme1'!F107)+('Yatırımlar-Genişleme2'!D107*'Yatırımlar-Genişleme2'!F107))/SUM('Yatırımlar-Mevcut Bölge'!D107,'Yatırımlar-Genişleme1'!D107,'Yatırımlar-Genişleme2'!D107),"")</f>
        <v/>
      </c>
      <c r="G107" s="969" t="str">
        <f t="shared" si="40"/>
        <v/>
      </c>
      <c r="H107" s="926">
        <f>'Yatırımlar-Mevcut Bölge'!H107+'Yatırımlar-Genişleme1'!H107+'Yatırımlar-Genişleme2'!H107</f>
        <v>0</v>
      </c>
      <c r="I107" s="927" t="str">
        <f>IFERROR((('Yatırımlar-Mevcut Bölge'!H107*'Yatırımlar-Mevcut Bölge'!I107)+('Yatırımlar-Genişleme1'!H107*'Yatırımlar-Genişleme1'!I107)+('Yatırımlar-Genişleme2'!H107*'Yatırımlar-Genişleme2'!I107))/SUM('Yatırımlar-Mevcut Bölge'!H107,'Yatırımlar-Genişleme1'!H107,'Yatırımlar-Genişleme2'!H107),"")</f>
        <v/>
      </c>
      <c r="J107" s="927" t="str">
        <f>IFERROR((('Yatırımlar-Mevcut Bölge'!H107*'Yatırımlar-Mevcut Bölge'!J107)+('Yatırımlar-Genişleme1'!H107*'Yatırımlar-Genişleme1'!J107)+('Yatırımlar-Genişleme2'!H107*'Yatırımlar-Genişleme2'!J107))/SUM('Yatırımlar-Mevcut Bölge'!H107,'Yatırımlar-Genişleme1'!H107,'Yatırımlar-Genişleme2'!H107),"")</f>
        <v/>
      </c>
      <c r="K107" s="969" t="str">
        <f t="shared" si="41"/>
        <v/>
      </c>
      <c r="L107" s="926">
        <f>'Yatırımlar-Mevcut Bölge'!L107+'Yatırımlar-Genişleme1'!L107+'Yatırımlar-Genişleme2'!L107</f>
        <v>0</v>
      </c>
      <c r="M107" s="927" t="str">
        <f>IFERROR((('Yatırımlar-Mevcut Bölge'!L107*'Yatırımlar-Mevcut Bölge'!M107)+('Yatırımlar-Genişleme1'!L107*'Yatırımlar-Genişleme1'!M107)+('Yatırımlar-Genişleme2'!L107*'Yatırımlar-Genişleme2'!M107))/SUM('Yatırımlar-Mevcut Bölge'!L107,'Yatırımlar-Genişleme1'!L107,'Yatırımlar-Genişleme2'!L107),"")</f>
        <v/>
      </c>
      <c r="N107" s="927" t="str">
        <f>IFERROR((('Yatırımlar-Mevcut Bölge'!L107*'Yatırımlar-Mevcut Bölge'!N107)+('Yatırımlar-Genişleme1'!L107*'Yatırımlar-Genişleme1'!N107)+('Yatırımlar-Genişleme2'!L107*'Yatırımlar-Genişleme2'!N107))/SUM('Yatırımlar-Mevcut Bölge'!L107,'Yatırımlar-Genişleme1'!L107,'Yatırımlar-Genişleme2'!L107),"")</f>
        <v/>
      </c>
      <c r="O107" s="969" t="str">
        <f t="shared" si="42"/>
        <v/>
      </c>
      <c r="P107" s="926">
        <f>'Yatırımlar-Mevcut Bölge'!P107+'Yatırımlar-Genişleme1'!P107+'Yatırımlar-Genişleme2'!P107</f>
        <v>0</v>
      </c>
      <c r="Q107" s="927" t="str">
        <f>IFERROR((('Yatırımlar-Mevcut Bölge'!P107*'Yatırımlar-Mevcut Bölge'!Q107)+('Yatırımlar-Genişleme1'!P107*'Yatırımlar-Genişleme1'!Q107)+('Yatırımlar-Genişleme2'!P107*'Yatırımlar-Genişleme2'!Q107))/SUM('Yatırımlar-Mevcut Bölge'!P107,'Yatırımlar-Genişleme1'!P107,'Yatırımlar-Genişleme2'!P107),"")</f>
        <v/>
      </c>
      <c r="R107" s="927" t="str">
        <f>IFERROR((('Yatırımlar-Mevcut Bölge'!P107*'Yatırımlar-Mevcut Bölge'!R107)+('Yatırımlar-Genişleme1'!P107*'Yatırımlar-Genişleme1'!R107)+('Yatırımlar-Genişleme2'!P107*'Yatırımlar-Genişleme2'!R107))/SUM('Yatırımlar-Mevcut Bölge'!P107,'Yatırımlar-Genişleme1'!P107,'Yatırımlar-Genişleme2'!P107),"")</f>
        <v/>
      </c>
      <c r="S107" s="906" t="str">
        <f t="shared" si="43"/>
        <v/>
      </c>
      <c r="T107" s="926">
        <f>'Yatırımlar-Mevcut Bölge'!T107+'Yatırımlar-Genişleme1'!T107+'Yatırımlar-Genişleme2'!T107</f>
        <v>0</v>
      </c>
      <c r="U107" s="927" t="str">
        <f>IFERROR((('Yatırımlar-Mevcut Bölge'!T107*'Yatırımlar-Mevcut Bölge'!U107)+('Yatırımlar-Genişleme1'!T107*'Yatırımlar-Genişleme1'!U107)+('Yatırımlar-Genişleme2'!T107*'Yatırımlar-Genişleme2'!U107))/SUM('Yatırımlar-Mevcut Bölge'!T107,'Yatırımlar-Genişleme1'!T107,'Yatırımlar-Genişleme2'!T107),"")</f>
        <v/>
      </c>
      <c r="V107" s="927" t="str">
        <f>IFERROR((('Yatırımlar-Mevcut Bölge'!T107*'Yatırımlar-Mevcut Bölge'!V107)+('Yatırımlar-Genişleme1'!T107*'Yatırımlar-Genişleme1'!V107)+('Yatırımlar-Genişleme2'!T107*'Yatırımlar-Genişleme2'!V107))/SUM('Yatırımlar-Mevcut Bölge'!T107,'Yatırımlar-Genişleme1'!T107,'Yatırımlar-Genişleme2'!T107),"")</f>
        <v/>
      </c>
      <c r="W107" s="906" t="str">
        <f t="shared" si="44"/>
        <v/>
      </c>
    </row>
    <row r="108" spans="2:23">
      <c r="B108" s="860" t="s">
        <v>492</v>
      </c>
      <c r="C108" s="861" t="s">
        <v>488</v>
      </c>
      <c r="D108" s="926">
        <f>'Yatırımlar-Mevcut Bölge'!D108+'Yatırımlar-Genişleme1'!D108+'Yatırımlar-Genişleme2'!D108</f>
        <v>0</v>
      </c>
      <c r="E108" s="927" t="str">
        <f>IFERROR((('Yatırımlar-Mevcut Bölge'!D108*'Yatırımlar-Mevcut Bölge'!E108)+('Yatırımlar-Genişleme1'!D108*'Yatırımlar-Genişleme1'!E108)+('Yatırımlar-Genişleme2'!D108*'Yatırımlar-Genişleme2'!E108))/SUM('Yatırımlar-Mevcut Bölge'!D108,'Yatırımlar-Genişleme1'!D108,'Yatırımlar-Genişleme2'!D108),"")</f>
        <v/>
      </c>
      <c r="F108" s="927" t="str">
        <f>IFERROR((('Yatırımlar-Mevcut Bölge'!D108*'Yatırımlar-Mevcut Bölge'!F108)+('Yatırımlar-Genişleme1'!D108*'Yatırımlar-Genişleme1'!F108)+('Yatırımlar-Genişleme2'!D108*'Yatırımlar-Genişleme2'!F108))/SUM('Yatırımlar-Mevcut Bölge'!D108,'Yatırımlar-Genişleme1'!D108,'Yatırımlar-Genişleme2'!D108),"")</f>
        <v/>
      </c>
      <c r="G108" s="969" t="str">
        <f t="shared" si="40"/>
        <v/>
      </c>
      <c r="H108" s="926">
        <f>'Yatırımlar-Mevcut Bölge'!H108+'Yatırımlar-Genişleme1'!H108+'Yatırımlar-Genişleme2'!H108</f>
        <v>0</v>
      </c>
      <c r="I108" s="927" t="str">
        <f>IFERROR((('Yatırımlar-Mevcut Bölge'!H108*'Yatırımlar-Mevcut Bölge'!I108)+('Yatırımlar-Genişleme1'!H108*'Yatırımlar-Genişleme1'!I108)+('Yatırımlar-Genişleme2'!H108*'Yatırımlar-Genişleme2'!I108))/SUM('Yatırımlar-Mevcut Bölge'!H108,'Yatırımlar-Genişleme1'!H108,'Yatırımlar-Genişleme2'!H108),"")</f>
        <v/>
      </c>
      <c r="J108" s="927" t="str">
        <f>IFERROR((('Yatırımlar-Mevcut Bölge'!H108*'Yatırımlar-Mevcut Bölge'!J108)+('Yatırımlar-Genişleme1'!H108*'Yatırımlar-Genişleme1'!J108)+('Yatırımlar-Genişleme2'!H108*'Yatırımlar-Genişleme2'!J108))/SUM('Yatırımlar-Mevcut Bölge'!H108,'Yatırımlar-Genişleme1'!H108,'Yatırımlar-Genişleme2'!H108),"")</f>
        <v/>
      </c>
      <c r="K108" s="969" t="str">
        <f t="shared" si="41"/>
        <v/>
      </c>
      <c r="L108" s="926">
        <f>'Yatırımlar-Mevcut Bölge'!L108+'Yatırımlar-Genişleme1'!L108+'Yatırımlar-Genişleme2'!L108</f>
        <v>0</v>
      </c>
      <c r="M108" s="927" t="str">
        <f>IFERROR((('Yatırımlar-Mevcut Bölge'!L108*'Yatırımlar-Mevcut Bölge'!M108)+('Yatırımlar-Genişleme1'!L108*'Yatırımlar-Genişleme1'!M108)+('Yatırımlar-Genişleme2'!L108*'Yatırımlar-Genişleme2'!M108))/SUM('Yatırımlar-Mevcut Bölge'!L108,'Yatırımlar-Genişleme1'!L108,'Yatırımlar-Genişleme2'!L108),"")</f>
        <v/>
      </c>
      <c r="N108" s="927" t="str">
        <f>IFERROR((('Yatırımlar-Mevcut Bölge'!L108*'Yatırımlar-Mevcut Bölge'!N108)+('Yatırımlar-Genişleme1'!L108*'Yatırımlar-Genişleme1'!N108)+('Yatırımlar-Genişleme2'!L108*'Yatırımlar-Genişleme2'!N108))/SUM('Yatırımlar-Mevcut Bölge'!L108,'Yatırımlar-Genişleme1'!L108,'Yatırımlar-Genişleme2'!L108),"")</f>
        <v/>
      </c>
      <c r="O108" s="969" t="str">
        <f t="shared" si="42"/>
        <v/>
      </c>
      <c r="P108" s="926">
        <f>'Yatırımlar-Mevcut Bölge'!P108+'Yatırımlar-Genişleme1'!P108+'Yatırımlar-Genişleme2'!P108</f>
        <v>0</v>
      </c>
      <c r="Q108" s="927" t="str">
        <f>IFERROR((('Yatırımlar-Mevcut Bölge'!P108*'Yatırımlar-Mevcut Bölge'!Q108)+('Yatırımlar-Genişleme1'!P108*'Yatırımlar-Genişleme1'!Q108)+('Yatırımlar-Genişleme2'!P108*'Yatırımlar-Genişleme2'!Q108))/SUM('Yatırımlar-Mevcut Bölge'!P108,'Yatırımlar-Genişleme1'!P108,'Yatırımlar-Genişleme2'!P108),"")</f>
        <v/>
      </c>
      <c r="R108" s="927" t="str">
        <f>IFERROR((('Yatırımlar-Mevcut Bölge'!P108*'Yatırımlar-Mevcut Bölge'!R108)+('Yatırımlar-Genişleme1'!P108*'Yatırımlar-Genişleme1'!R108)+('Yatırımlar-Genişleme2'!P108*'Yatırımlar-Genişleme2'!R108))/SUM('Yatırımlar-Mevcut Bölge'!P108,'Yatırımlar-Genişleme1'!P108,'Yatırımlar-Genişleme2'!P108),"")</f>
        <v/>
      </c>
      <c r="S108" s="906" t="str">
        <f t="shared" si="43"/>
        <v/>
      </c>
      <c r="T108" s="926">
        <f>'Yatırımlar-Mevcut Bölge'!T108+'Yatırımlar-Genişleme1'!T108+'Yatırımlar-Genişleme2'!T108</f>
        <v>0</v>
      </c>
      <c r="U108" s="927" t="str">
        <f>IFERROR((('Yatırımlar-Mevcut Bölge'!T108*'Yatırımlar-Mevcut Bölge'!U108)+('Yatırımlar-Genişleme1'!T108*'Yatırımlar-Genişleme1'!U108)+('Yatırımlar-Genişleme2'!T108*'Yatırımlar-Genişleme2'!U108))/SUM('Yatırımlar-Mevcut Bölge'!T108,'Yatırımlar-Genişleme1'!T108,'Yatırımlar-Genişleme2'!T108),"")</f>
        <v/>
      </c>
      <c r="V108" s="927" t="str">
        <f>IFERROR((('Yatırımlar-Mevcut Bölge'!T108*'Yatırımlar-Mevcut Bölge'!V108)+('Yatırımlar-Genişleme1'!T108*'Yatırımlar-Genişleme1'!V108)+('Yatırımlar-Genişleme2'!T108*'Yatırımlar-Genişleme2'!V108))/SUM('Yatırımlar-Mevcut Bölge'!T108,'Yatırımlar-Genişleme1'!T108,'Yatırımlar-Genişleme2'!T108),"")</f>
        <v/>
      </c>
      <c r="W108" s="906" t="str">
        <f t="shared" si="44"/>
        <v/>
      </c>
    </row>
    <row r="109" spans="2:23">
      <c r="B109" s="860" t="s">
        <v>493</v>
      </c>
      <c r="C109" s="861" t="s">
        <v>488</v>
      </c>
      <c r="D109" s="926">
        <f>'Yatırımlar-Mevcut Bölge'!D109+'Yatırımlar-Genişleme1'!D109+'Yatırımlar-Genişleme2'!D109</f>
        <v>0</v>
      </c>
      <c r="E109" s="927" t="str">
        <f>IFERROR((('Yatırımlar-Mevcut Bölge'!D109*'Yatırımlar-Mevcut Bölge'!E109)+('Yatırımlar-Genişleme1'!D109*'Yatırımlar-Genişleme1'!E109)+('Yatırımlar-Genişleme2'!D109*'Yatırımlar-Genişleme2'!E109))/SUM('Yatırımlar-Mevcut Bölge'!D109,'Yatırımlar-Genişleme1'!D109,'Yatırımlar-Genişleme2'!D109),"")</f>
        <v/>
      </c>
      <c r="F109" s="927" t="str">
        <f>IFERROR((('Yatırımlar-Mevcut Bölge'!D109*'Yatırımlar-Mevcut Bölge'!F109)+('Yatırımlar-Genişleme1'!D109*'Yatırımlar-Genişleme1'!F109)+('Yatırımlar-Genişleme2'!D109*'Yatırımlar-Genişleme2'!F109))/SUM('Yatırımlar-Mevcut Bölge'!D109,'Yatırımlar-Genişleme1'!D109,'Yatırımlar-Genişleme2'!D109),"")</f>
        <v/>
      </c>
      <c r="G109" s="969" t="str">
        <f t="shared" si="40"/>
        <v/>
      </c>
      <c r="H109" s="926">
        <f>'Yatırımlar-Mevcut Bölge'!H109+'Yatırımlar-Genişleme1'!H109+'Yatırımlar-Genişleme2'!H109</f>
        <v>0</v>
      </c>
      <c r="I109" s="927" t="str">
        <f>IFERROR((('Yatırımlar-Mevcut Bölge'!H109*'Yatırımlar-Mevcut Bölge'!I109)+('Yatırımlar-Genişleme1'!H109*'Yatırımlar-Genişleme1'!I109)+('Yatırımlar-Genişleme2'!H109*'Yatırımlar-Genişleme2'!I109))/SUM('Yatırımlar-Mevcut Bölge'!H109,'Yatırımlar-Genişleme1'!H109,'Yatırımlar-Genişleme2'!H109),"")</f>
        <v/>
      </c>
      <c r="J109" s="927" t="str">
        <f>IFERROR((('Yatırımlar-Mevcut Bölge'!H109*'Yatırımlar-Mevcut Bölge'!J109)+('Yatırımlar-Genişleme1'!H109*'Yatırımlar-Genişleme1'!J109)+('Yatırımlar-Genişleme2'!H109*'Yatırımlar-Genişleme2'!J109))/SUM('Yatırımlar-Mevcut Bölge'!H109,'Yatırımlar-Genişleme1'!H109,'Yatırımlar-Genişleme2'!H109),"")</f>
        <v/>
      </c>
      <c r="K109" s="969" t="str">
        <f t="shared" si="41"/>
        <v/>
      </c>
      <c r="L109" s="926">
        <f>'Yatırımlar-Mevcut Bölge'!L109+'Yatırımlar-Genişleme1'!L109+'Yatırımlar-Genişleme2'!L109</f>
        <v>0</v>
      </c>
      <c r="M109" s="927" t="str">
        <f>IFERROR((('Yatırımlar-Mevcut Bölge'!L109*'Yatırımlar-Mevcut Bölge'!M109)+('Yatırımlar-Genişleme1'!L109*'Yatırımlar-Genişleme1'!M109)+('Yatırımlar-Genişleme2'!L109*'Yatırımlar-Genişleme2'!M109))/SUM('Yatırımlar-Mevcut Bölge'!L109,'Yatırımlar-Genişleme1'!L109,'Yatırımlar-Genişleme2'!L109),"")</f>
        <v/>
      </c>
      <c r="N109" s="927" t="str">
        <f>IFERROR((('Yatırımlar-Mevcut Bölge'!L109*'Yatırımlar-Mevcut Bölge'!N109)+('Yatırımlar-Genişleme1'!L109*'Yatırımlar-Genişleme1'!N109)+('Yatırımlar-Genişleme2'!L109*'Yatırımlar-Genişleme2'!N109))/SUM('Yatırımlar-Mevcut Bölge'!L109,'Yatırımlar-Genişleme1'!L109,'Yatırımlar-Genişleme2'!L109),"")</f>
        <v/>
      </c>
      <c r="O109" s="969" t="str">
        <f t="shared" si="42"/>
        <v/>
      </c>
      <c r="P109" s="926">
        <f>'Yatırımlar-Mevcut Bölge'!P109+'Yatırımlar-Genişleme1'!P109+'Yatırımlar-Genişleme2'!P109</f>
        <v>0</v>
      </c>
      <c r="Q109" s="927" t="str">
        <f>IFERROR((('Yatırımlar-Mevcut Bölge'!P109*'Yatırımlar-Mevcut Bölge'!Q109)+('Yatırımlar-Genişleme1'!P109*'Yatırımlar-Genişleme1'!Q109)+('Yatırımlar-Genişleme2'!P109*'Yatırımlar-Genişleme2'!Q109))/SUM('Yatırımlar-Mevcut Bölge'!P109,'Yatırımlar-Genişleme1'!P109,'Yatırımlar-Genişleme2'!P109),"")</f>
        <v/>
      </c>
      <c r="R109" s="927" t="str">
        <f>IFERROR((('Yatırımlar-Mevcut Bölge'!P109*'Yatırımlar-Mevcut Bölge'!R109)+('Yatırımlar-Genişleme1'!P109*'Yatırımlar-Genişleme1'!R109)+('Yatırımlar-Genişleme2'!P109*'Yatırımlar-Genişleme2'!R109))/SUM('Yatırımlar-Mevcut Bölge'!P109,'Yatırımlar-Genişleme1'!P109,'Yatırımlar-Genişleme2'!P109),"")</f>
        <v/>
      </c>
      <c r="S109" s="906" t="str">
        <f t="shared" si="43"/>
        <v/>
      </c>
      <c r="T109" s="926">
        <f>'Yatırımlar-Mevcut Bölge'!T109+'Yatırımlar-Genişleme1'!T109+'Yatırımlar-Genişleme2'!T109</f>
        <v>0</v>
      </c>
      <c r="U109" s="927" t="str">
        <f>IFERROR((('Yatırımlar-Mevcut Bölge'!T109*'Yatırımlar-Mevcut Bölge'!U109)+('Yatırımlar-Genişleme1'!T109*'Yatırımlar-Genişleme1'!U109)+('Yatırımlar-Genişleme2'!T109*'Yatırımlar-Genişleme2'!U109))/SUM('Yatırımlar-Mevcut Bölge'!T109,'Yatırımlar-Genişleme1'!T109,'Yatırımlar-Genişleme2'!T109),"")</f>
        <v/>
      </c>
      <c r="V109" s="927" t="str">
        <f>IFERROR((('Yatırımlar-Mevcut Bölge'!T109*'Yatırımlar-Mevcut Bölge'!V109)+('Yatırımlar-Genişleme1'!T109*'Yatırımlar-Genişleme1'!V109)+('Yatırımlar-Genişleme2'!T109*'Yatırımlar-Genişleme2'!V109))/SUM('Yatırımlar-Mevcut Bölge'!T109,'Yatırımlar-Genişleme1'!T109,'Yatırımlar-Genişleme2'!T109),"")</f>
        <v/>
      </c>
      <c r="W109" s="906" t="str">
        <f t="shared" si="44"/>
        <v/>
      </c>
    </row>
    <row r="110" spans="2:23">
      <c r="B110" s="860" t="s">
        <v>494</v>
      </c>
      <c r="C110" s="861" t="s">
        <v>488</v>
      </c>
      <c r="D110" s="926">
        <f>'Yatırımlar-Mevcut Bölge'!D110+'Yatırımlar-Genişleme1'!D110+'Yatırımlar-Genişleme2'!D110</f>
        <v>0</v>
      </c>
      <c r="E110" s="927" t="str">
        <f>IFERROR((('Yatırımlar-Mevcut Bölge'!D110*'Yatırımlar-Mevcut Bölge'!E110)+('Yatırımlar-Genişleme1'!D110*'Yatırımlar-Genişleme1'!E110)+('Yatırımlar-Genişleme2'!D110*'Yatırımlar-Genişleme2'!E110))/SUM('Yatırımlar-Mevcut Bölge'!D110,'Yatırımlar-Genişleme1'!D110,'Yatırımlar-Genişleme2'!D110),"")</f>
        <v/>
      </c>
      <c r="F110" s="927" t="str">
        <f>IFERROR((('Yatırımlar-Mevcut Bölge'!D110*'Yatırımlar-Mevcut Bölge'!F110)+('Yatırımlar-Genişleme1'!D110*'Yatırımlar-Genişleme1'!F110)+('Yatırımlar-Genişleme2'!D110*'Yatırımlar-Genişleme2'!F110))/SUM('Yatırımlar-Mevcut Bölge'!D110,'Yatırımlar-Genişleme1'!D110,'Yatırımlar-Genişleme2'!D110),"")</f>
        <v/>
      </c>
      <c r="G110" s="969" t="str">
        <f t="shared" si="40"/>
        <v/>
      </c>
      <c r="H110" s="926">
        <f>'Yatırımlar-Mevcut Bölge'!H110+'Yatırımlar-Genişleme1'!H110+'Yatırımlar-Genişleme2'!H110</f>
        <v>0</v>
      </c>
      <c r="I110" s="927" t="str">
        <f>IFERROR((('Yatırımlar-Mevcut Bölge'!H110*'Yatırımlar-Mevcut Bölge'!I110)+('Yatırımlar-Genişleme1'!H110*'Yatırımlar-Genişleme1'!I110)+('Yatırımlar-Genişleme2'!H110*'Yatırımlar-Genişleme2'!I110))/SUM('Yatırımlar-Mevcut Bölge'!H110,'Yatırımlar-Genişleme1'!H110,'Yatırımlar-Genişleme2'!H110),"")</f>
        <v/>
      </c>
      <c r="J110" s="927" t="str">
        <f>IFERROR((('Yatırımlar-Mevcut Bölge'!H110*'Yatırımlar-Mevcut Bölge'!J110)+('Yatırımlar-Genişleme1'!H110*'Yatırımlar-Genişleme1'!J110)+('Yatırımlar-Genişleme2'!H110*'Yatırımlar-Genişleme2'!J110))/SUM('Yatırımlar-Mevcut Bölge'!H110,'Yatırımlar-Genişleme1'!H110,'Yatırımlar-Genişleme2'!H110),"")</f>
        <v/>
      </c>
      <c r="K110" s="969" t="str">
        <f t="shared" si="41"/>
        <v/>
      </c>
      <c r="L110" s="926">
        <f>'Yatırımlar-Mevcut Bölge'!L110+'Yatırımlar-Genişleme1'!L110+'Yatırımlar-Genişleme2'!L110</f>
        <v>0</v>
      </c>
      <c r="M110" s="927" t="str">
        <f>IFERROR((('Yatırımlar-Mevcut Bölge'!L110*'Yatırımlar-Mevcut Bölge'!M110)+('Yatırımlar-Genişleme1'!L110*'Yatırımlar-Genişleme1'!M110)+('Yatırımlar-Genişleme2'!L110*'Yatırımlar-Genişleme2'!M110))/SUM('Yatırımlar-Mevcut Bölge'!L110,'Yatırımlar-Genişleme1'!L110,'Yatırımlar-Genişleme2'!L110),"")</f>
        <v/>
      </c>
      <c r="N110" s="927" t="str">
        <f>IFERROR((('Yatırımlar-Mevcut Bölge'!L110*'Yatırımlar-Mevcut Bölge'!N110)+('Yatırımlar-Genişleme1'!L110*'Yatırımlar-Genişleme1'!N110)+('Yatırımlar-Genişleme2'!L110*'Yatırımlar-Genişleme2'!N110))/SUM('Yatırımlar-Mevcut Bölge'!L110,'Yatırımlar-Genişleme1'!L110,'Yatırımlar-Genişleme2'!L110),"")</f>
        <v/>
      </c>
      <c r="O110" s="969" t="str">
        <f t="shared" si="42"/>
        <v/>
      </c>
      <c r="P110" s="926">
        <f>'Yatırımlar-Mevcut Bölge'!P110+'Yatırımlar-Genişleme1'!P110+'Yatırımlar-Genişleme2'!P110</f>
        <v>0</v>
      </c>
      <c r="Q110" s="927" t="str">
        <f>IFERROR((('Yatırımlar-Mevcut Bölge'!P110*'Yatırımlar-Mevcut Bölge'!Q110)+('Yatırımlar-Genişleme1'!P110*'Yatırımlar-Genişleme1'!Q110)+('Yatırımlar-Genişleme2'!P110*'Yatırımlar-Genişleme2'!Q110))/SUM('Yatırımlar-Mevcut Bölge'!P110,'Yatırımlar-Genişleme1'!P110,'Yatırımlar-Genişleme2'!P110),"")</f>
        <v/>
      </c>
      <c r="R110" s="927" t="str">
        <f>IFERROR((('Yatırımlar-Mevcut Bölge'!P110*'Yatırımlar-Mevcut Bölge'!R110)+('Yatırımlar-Genişleme1'!P110*'Yatırımlar-Genişleme1'!R110)+('Yatırımlar-Genişleme2'!P110*'Yatırımlar-Genişleme2'!R110))/SUM('Yatırımlar-Mevcut Bölge'!P110,'Yatırımlar-Genişleme1'!P110,'Yatırımlar-Genişleme2'!P110),"")</f>
        <v/>
      </c>
      <c r="S110" s="906" t="str">
        <f t="shared" si="43"/>
        <v/>
      </c>
      <c r="T110" s="926">
        <f>'Yatırımlar-Mevcut Bölge'!T110+'Yatırımlar-Genişleme1'!T110+'Yatırımlar-Genişleme2'!T110</f>
        <v>0</v>
      </c>
      <c r="U110" s="927" t="str">
        <f>IFERROR((('Yatırımlar-Mevcut Bölge'!T110*'Yatırımlar-Mevcut Bölge'!U110)+('Yatırımlar-Genişleme1'!T110*'Yatırımlar-Genişleme1'!U110)+('Yatırımlar-Genişleme2'!T110*'Yatırımlar-Genişleme2'!U110))/SUM('Yatırımlar-Mevcut Bölge'!T110,'Yatırımlar-Genişleme1'!T110,'Yatırımlar-Genişleme2'!T110),"")</f>
        <v/>
      </c>
      <c r="V110" s="927" t="str">
        <f>IFERROR((('Yatırımlar-Mevcut Bölge'!T110*'Yatırımlar-Mevcut Bölge'!V110)+('Yatırımlar-Genişleme1'!T110*'Yatırımlar-Genişleme1'!V110)+('Yatırımlar-Genişleme2'!T110*'Yatırımlar-Genişleme2'!V110))/SUM('Yatırımlar-Mevcut Bölge'!T110,'Yatırımlar-Genişleme1'!T110,'Yatırımlar-Genişleme2'!T110),"")</f>
        <v/>
      </c>
      <c r="W110" s="906" t="str">
        <f t="shared" si="44"/>
        <v/>
      </c>
    </row>
    <row r="111" spans="2:23">
      <c r="B111" s="860" t="s">
        <v>495</v>
      </c>
      <c r="C111" s="861" t="s">
        <v>488</v>
      </c>
      <c r="D111" s="926">
        <f>'Yatırımlar-Mevcut Bölge'!D111+'Yatırımlar-Genişleme1'!D111+'Yatırımlar-Genişleme2'!D111</f>
        <v>0</v>
      </c>
      <c r="E111" s="927" t="str">
        <f>IFERROR((('Yatırımlar-Mevcut Bölge'!D111*'Yatırımlar-Mevcut Bölge'!E111)+('Yatırımlar-Genişleme1'!D111*'Yatırımlar-Genişleme1'!E111)+('Yatırımlar-Genişleme2'!D111*'Yatırımlar-Genişleme2'!E111))/SUM('Yatırımlar-Mevcut Bölge'!D111,'Yatırımlar-Genişleme1'!D111,'Yatırımlar-Genişleme2'!D111),"")</f>
        <v/>
      </c>
      <c r="F111" s="927" t="str">
        <f>IFERROR((('Yatırımlar-Mevcut Bölge'!D111*'Yatırımlar-Mevcut Bölge'!F111)+('Yatırımlar-Genişleme1'!D111*'Yatırımlar-Genişleme1'!F111)+('Yatırımlar-Genişleme2'!D111*'Yatırımlar-Genişleme2'!F111))/SUM('Yatırımlar-Mevcut Bölge'!D111,'Yatırımlar-Genişleme1'!D111,'Yatırımlar-Genişleme2'!D111),"")</f>
        <v/>
      </c>
      <c r="G111" s="969" t="str">
        <f t="shared" si="40"/>
        <v/>
      </c>
      <c r="H111" s="926">
        <f>'Yatırımlar-Mevcut Bölge'!H111+'Yatırımlar-Genişleme1'!H111+'Yatırımlar-Genişleme2'!H111</f>
        <v>0</v>
      </c>
      <c r="I111" s="927" t="str">
        <f>IFERROR((('Yatırımlar-Mevcut Bölge'!H111*'Yatırımlar-Mevcut Bölge'!I111)+('Yatırımlar-Genişleme1'!H111*'Yatırımlar-Genişleme1'!I111)+('Yatırımlar-Genişleme2'!H111*'Yatırımlar-Genişleme2'!I111))/SUM('Yatırımlar-Mevcut Bölge'!H111,'Yatırımlar-Genişleme1'!H111,'Yatırımlar-Genişleme2'!H111),"")</f>
        <v/>
      </c>
      <c r="J111" s="927" t="str">
        <f>IFERROR((('Yatırımlar-Mevcut Bölge'!H111*'Yatırımlar-Mevcut Bölge'!J111)+('Yatırımlar-Genişleme1'!H111*'Yatırımlar-Genişleme1'!J111)+('Yatırımlar-Genişleme2'!H111*'Yatırımlar-Genişleme2'!J111))/SUM('Yatırımlar-Mevcut Bölge'!H111,'Yatırımlar-Genişleme1'!H111,'Yatırımlar-Genişleme2'!H111),"")</f>
        <v/>
      </c>
      <c r="K111" s="969" t="str">
        <f t="shared" si="41"/>
        <v/>
      </c>
      <c r="L111" s="926">
        <f>'Yatırımlar-Mevcut Bölge'!L111+'Yatırımlar-Genişleme1'!L111+'Yatırımlar-Genişleme2'!L111</f>
        <v>0</v>
      </c>
      <c r="M111" s="927" t="str">
        <f>IFERROR((('Yatırımlar-Mevcut Bölge'!L111*'Yatırımlar-Mevcut Bölge'!M111)+('Yatırımlar-Genişleme1'!L111*'Yatırımlar-Genişleme1'!M111)+('Yatırımlar-Genişleme2'!L111*'Yatırımlar-Genişleme2'!M111))/SUM('Yatırımlar-Mevcut Bölge'!L111,'Yatırımlar-Genişleme1'!L111,'Yatırımlar-Genişleme2'!L111),"")</f>
        <v/>
      </c>
      <c r="N111" s="927" t="str">
        <f>IFERROR((('Yatırımlar-Mevcut Bölge'!L111*'Yatırımlar-Mevcut Bölge'!N111)+('Yatırımlar-Genişleme1'!L111*'Yatırımlar-Genişleme1'!N111)+('Yatırımlar-Genişleme2'!L111*'Yatırımlar-Genişleme2'!N111))/SUM('Yatırımlar-Mevcut Bölge'!L111,'Yatırımlar-Genişleme1'!L111,'Yatırımlar-Genişleme2'!L111),"")</f>
        <v/>
      </c>
      <c r="O111" s="969" t="str">
        <f t="shared" si="42"/>
        <v/>
      </c>
      <c r="P111" s="926">
        <f>'Yatırımlar-Mevcut Bölge'!P111+'Yatırımlar-Genişleme1'!P111+'Yatırımlar-Genişleme2'!P111</f>
        <v>0</v>
      </c>
      <c r="Q111" s="927" t="str">
        <f>IFERROR((('Yatırımlar-Mevcut Bölge'!P111*'Yatırımlar-Mevcut Bölge'!Q111)+('Yatırımlar-Genişleme1'!P111*'Yatırımlar-Genişleme1'!Q111)+('Yatırımlar-Genişleme2'!P111*'Yatırımlar-Genişleme2'!Q111))/SUM('Yatırımlar-Mevcut Bölge'!P111,'Yatırımlar-Genişleme1'!P111,'Yatırımlar-Genişleme2'!P111),"")</f>
        <v/>
      </c>
      <c r="R111" s="927" t="str">
        <f>IFERROR((('Yatırımlar-Mevcut Bölge'!P111*'Yatırımlar-Mevcut Bölge'!R111)+('Yatırımlar-Genişleme1'!P111*'Yatırımlar-Genişleme1'!R111)+('Yatırımlar-Genişleme2'!P111*'Yatırımlar-Genişleme2'!R111))/SUM('Yatırımlar-Mevcut Bölge'!P111,'Yatırımlar-Genişleme1'!P111,'Yatırımlar-Genişleme2'!P111),"")</f>
        <v/>
      </c>
      <c r="S111" s="906" t="str">
        <f t="shared" si="43"/>
        <v/>
      </c>
      <c r="T111" s="926">
        <f>'Yatırımlar-Mevcut Bölge'!T111+'Yatırımlar-Genişleme1'!T111+'Yatırımlar-Genişleme2'!T111</f>
        <v>0</v>
      </c>
      <c r="U111" s="927" t="str">
        <f>IFERROR((('Yatırımlar-Mevcut Bölge'!T111*'Yatırımlar-Mevcut Bölge'!U111)+('Yatırımlar-Genişleme1'!T111*'Yatırımlar-Genişleme1'!U111)+('Yatırımlar-Genişleme2'!T111*'Yatırımlar-Genişleme2'!U111))/SUM('Yatırımlar-Mevcut Bölge'!T111,'Yatırımlar-Genişleme1'!T111,'Yatırımlar-Genişleme2'!T111),"")</f>
        <v/>
      </c>
      <c r="V111" s="927" t="str">
        <f>IFERROR((('Yatırımlar-Mevcut Bölge'!T111*'Yatırımlar-Mevcut Bölge'!V111)+('Yatırımlar-Genişleme1'!T111*'Yatırımlar-Genişleme1'!V111)+('Yatırımlar-Genişleme2'!T111*'Yatırımlar-Genişleme2'!V111))/SUM('Yatırımlar-Mevcut Bölge'!T111,'Yatırımlar-Genişleme1'!T111,'Yatırımlar-Genişleme2'!T111),"")</f>
        <v/>
      </c>
      <c r="W111" s="906" t="str">
        <f t="shared" si="44"/>
        <v/>
      </c>
    </row>
    <row r="112" spans="2:23">
      <c r="B112" s="860" t="s">
        <v>496</v>
      </c>
      <c r="C112" s="861" t="s">
        <v>488</v>
      </c>
      <c r="D112" s="926">
        <f>'Yatırımlar-Mevcut Bölge'!D112+'Yatırımlar-Genişleme1'!D112+'Yatırımlar-Genişleme2'!D112</f>
        <v>0</v>
      </c>
      <c r="E112" s="927" t="str">
        <f>IFERROR((('Yatırımlar-Mevcut Bölge'!D112*'Yatırımlar-Mevcut Bölge'!E112)+('Yatırımlar-Genişleme1'!D112*'Yatırımlar-Genişleme1'!E112)+('Yatırımlar-Genişleme2'!D112*'Yatırımlar-Genişleme2'!E112))/SUM('Yatırımlar-Mevcut Bölge'!D112,'Yatırımlar-Genişleme1'!D112,'Yatırımlar-Genişleme2'!D112),"")</f>
        <v/>
      </c>
      <c r="F112" s="927" t="str">
        <f>IFERROR((('Yatırımlar-Mevcut Bölge'!D112*'Yatırımlar-Mevcut Bölge'!F112)+('Yatırımlar-Genişleme1'!D112*'Yatırımlar-Genişleme1'!F112)+('Yatırımlar-Genişleme2'!D112*'Yatırımlar-Genişleme2'!F112))/SUM('Yatırımlar-Mevcut Bölge'!D112,'Yatırımlar-Genişleme1'!D112,'Yatırımlar-Genişleme2'!D112),"")</f>
        <v/>
      </c>
      <c r="G112" s="969" t="str">
        <f t="shared" si="40"/>
        <v/>
      </c>
      <c r="H112" s="926">
        <f>'Yatırımlar-Mevcut Bölge'!H112+'Yatırımlar-Genişleme1'!H112+'Yatırımlar-Genişleme2'!H112</f>
        <v>0</v>
      </c>
      <c r="I112" s="927" t="str">
        <f>IFERROR((('Yatırımlar-Mevcut Bölge'!H112*'Yatırımlar-Mevcut Bölge'!I112)+('Yatırımlar-Genişleme1'!H112*'Yatırımlar-Genişleme1'!I112)+('Yatırımlar-Genişleme2'!H112*'Yatırımlar-Genişleme2'!I112))/SUM('Yatırımlar-Mevcut Bölge'!H112,'Yatırımlar-Genişleme1'!H112,'Yatırımlar-Genişleme2'!H112),"")</f>
        <v/>
      </c>
      <c r="J112" s="927" t="str">
        <f>IFERROR((('Yatırımlar-Mevcut Bölge'!H112*'Yatırımlar-Mevcut Bölge'!J112)+('Yatırımlar-Genişleme1'!H112*'Yatırımlar-Genişleme1'!J112)+('Yatırımlar-Genişleme2'!H112*'Yatırımlar-Genişleme2'!J112))/SUM('Yatırımlar-Mevcut Bölge'!H112,'Yatırımlar-Genişleme1'!H112,'Yatırımlar-Genişleme2'!H112),"")</f>
        <v/>
      </c>
      <c r="K112" s="969" t="str">
        <f t="shared" si="41"/>
        <v/>
      </c>
      <c r="L112" s="926">
        <f>'Yatırımlar-Mevcut Bölge'!L112+'Yatırımlar-Genişleme1'!L112+'Yatırımlar-Genişleme2'!L112</f>
        <v>0</v>
      </c>
      <c r="M112" s="927" t="str">
        <f>IFERROR((('Yatırımlar-Mevcut Bölge'!L112*'Yatırımlar-Mevcut Bölge'!M112)+('Yatırımlar-Genişleme1'!L112*'Yatırımlar-Genişleme1'!M112)+('Yatırımlar-Genişleme2'!L112*'Yatırımlar-Genişleme2'!M112))/SUM('Yatırımlar-Mevcut Bölge'!L112,'Yatırımlar-Genişleme1'!L112,'Yatırımlar-Genişleme2'!L112),"")</f>
        <v/>
      </c>
      <c r="N112" s="927" t="str">
        <f>IFERROR((('Yatırımlar-Mevcut Bölge'!L112*'Yatırımlar-Mevcut Bölge'!N112)+('Yatırımlar-Genişleme1'!L112*'Yatırımlar-Genişleme1'!N112)+('Yatırımlar-Genişleme2'!L112*'Yatırımlar-Genişleme2'!N112))/SUM('Yatırımlar-Mevcut Bölge'!L112,'Yatırımlar-Genişleme1'!L112,'Yatırımlar-Genişleme2'!L112),"")</f>
        <v/>
      </c>
      <c r="O112" s="969" t="str">
        <f t="shared" si="42"/>
        <v/>
      </c>
      <c r="P112" s="926">
        <f>'Yatırımlar-Mevcut Bölge'!P112+'Yatırımlar-Genişleme1'!P112+'Yatırımlar-Genişleme2'!P112</f>
        <v>0</v>
      </c>
      <c r="Q112" s="927" t="str">
        <f>IFERROR((('Yatırımlar-Mevcut Bölge'!P112*'Yatırımlar-Mevcut Bölge'!Q112)+('Yatırımlar-Genişleme1'!P112*'Yatırımlar-Genişleme1'!Q112)+('Yatırımlar-Genişleme2'!P112*'Yatırımlar-Genişleme2'!Q112))/SUM('Yatırımlar-Mevcut Bölge'!P112,'Yatırımlar-Genişleme1'!P112,'Yatırımlar-Genişleme2'!P112),"")</f>
        <v/>
      </c>
      <c r="R112" s="927" t="str">
        <f>IFERROR((('Yatırımlar-Mevcut Bölge'!P112*'Yatırımlar-Mevcut Bölge'!R112)+('Yatırımlar-Genişleme1'!P112*'Yatırımlar-Genişleme1'!R112)+('Yatırımlar-Genişleme2'!P112*'Yatırımlar-Genişleme2'!R112))/SUM('Yatırımlar-Mevcut Bölge'!P112,'Yatırımlar-Genişleme1'!P112,'Yatırımlar-Genişleme2'!P112),"")</f>
        <v/>
      </c>
      <c r="S112" s="906" t="str">
        <f t="shared" si="43"/>
        <v/>
      </c>
      <c r="T112" s="926">
        <f>'Yatırımlar-Mevcut Bölge'!T112+'Yatırımlar-Genişleme1'!T112+'Yatırımlar-Genişleme2'!T112</f>
        <v>0</v>
      </c>
      <c r="U112" s="927" t="str">
        <f>IFERROR((('Yatırımlar-Mevcut Bölge'!T112*'Yatırımlar-Mevcut Bölge'!U112)+('Yatırımlar-Genişleme1'!T112*'Yatırımlar-Genişleme1'!U112)+('Yatırımlar-Genişleme2'!T112*'Yatırımlar-Genişleme2'!U112))/SUM('Yatırımlar-Mevcut Bölge'!T112,'Yatırımlar-Genişleme1'!T112,'Yatırımlar-Genişleme2'!T112),"")</f>
        <v/>
      </c>
      <c r="V112" s="927" t="str">
        <f>IFERROR((('Yatırımlar-Mevcut Bölge'!T112*'Yatırımlar-Mevcut Bölge'!V112)+('Yatırımlar-Genişleme1'!T112*'Yatırımlar-Genişleme1'!V112)+('Yatırımlar-Genişleme2'!T112*'Yatırımlar-Genişleme2'!V112))/SUM('Yatırımlar-Mevcut Bölge'!T112,'Yatırımlar-Genişleme1'!T112,'Yatırımlar-Genişleme2'!T112),"")</f>
        <v/>
      </c>
      <c r="W112" s="906" t="str">
        <f t="shared" si="44"/>
        <v/>
      </c>
    </row>
    <row r="113" spans="2:23">
      <c r="B113" s="860" t="s">
        <v>497</v>
      </c>
      <c r="C113" s="861" t="s">
        <v>488</v>
      </c>
      <c r="D113" s="926">
        <f>'Yatırımlar-Mevcut Bölge'!D113+'Yatırımlar-Genişleme1'!D113+'Yatırımlar-Genişleme2'!D113</f>
        <v>0</v>
      </c>
      <c r="E113" s="927" t="str">
        <f>IFERROR((('Yatırımlar-Mevcut Bölge'!D113*'Yatırımlar-Mevcut Bölge'!E113)+('Yatırımlar-Genişleme1'!D113*'Yatırımlar-Genişleme1'!E113)+('Yatırımlar-Genişleme2'!D113*'Yatırımlar-Genişleme2'!E113))/SUM('Yatırımlar-Mevcut Bölge'!D113,'Yatırımlar-Genişleme1'!D113,'Yatırımlar-Genişleme2'!D113),"")</f>
        <v/>
      </c>
      <c r="F113" s="927" t="str">
        <f>IFERROR((('Yatırımlar-Mevcut Bölge'!D113*'Yatırımlar-Mevcut Bölge'!F113)+('Yatırımlar-Genişleme1'!D113*'Yatırımlar-Genişleme1'!F113)+('Yatırımlar-Genişleme2'!D113*'Yatırımlar-Genişleme2'!F113))/SUM('Yatırımlar-Mevcut Bölge'!D113,'Yatırımlar-Genişleme1'!D113,'Yatırımlar-Genişleme2'!D113),"")</f>
        <v/>
      </c>
      <c r="G113" s="969" t="str">
        <f t="shared" si="40"/>
        <v/>
      </c>
      <c r="H113" s="926">
        <f>'Yatırımlar-Mevcut Bölge'!H113+'Yatırımlar-Genişleme1'!H113+'Yatırımlar-Genişleme2'!H113</f>
        <v>0</v>
      </c>
      <c r="I113" s="927" t="str">
        <f>IFERROR((('Yatırımlar-Mevcut Bölge'!H113*'Yatırımlar-Mevcut Bölge'!I113)+('Yatırımlar-Genişleme1'!H113*'Yatırımlar-Genişleme1'!I113)+('Yatırımlar-Genişleme2'!H113*'Yatırımlar-Genişleme2'!I113))/SUM('Yatırımlar-Mevcut Bölge'!H113,'Yatırımlar-Genişleme1'!H113,'Yatırımlar-Genişleme2'!H113),"")</f>
        <v/>
      </c>
      <c r="J113" s="927" t="str">
        <f>IFERROR((('Yatırımlar-Mevcut Bölge'!H113*'Yatırımlar-Mevcut Bölge'!J113)+('Yatırımlar-Genişleme1'!H113*'Yatırımlar-Genişleme1'!J113)+('Yatırımlar-Genişleme2'!H113*'Yatırımlar-Genişleme2'!J113))/SUM('Yatırımlar-Mevcut Bölge'!H113,'Yatırımlar-Genişleme1'!H113,'Yatırımlar-Genişleme2'!H113),"")</f>
        <v/>
      </c>
      <c r="K113" s="969" t="str">
        <f t="shared" si="41"/>
        <v/>
      </c>
      <c r="L113" s="926">
        <f>'Yatırımlar-Mevcut Bölge'!L113+'Yatırımlar-Genişleme1'!L113+'Yatırımlar-Genişleme2'!L113</f>
        <v>0</v>
      </c>
      <c r="M113" s="927" t="str">
        <f>IFERROR((('Yatırımlar-Mevcut Bölge'!L113*'Yatırımlar-Mevcut Bölge'!M113)+('Yatırımlar-Genişleme1'!L113*'Yatırımlar-Genişleme1'!M113)+('Yatırımlar-Genişleme2'!L113*'Yatırımlar-Genişleme2'!M113))/SUM('Yatırımlar-Mevcut Bölge'!L113,'Yatırımlar-Genişleme1'!L113,'Yatırımlar-Genişleme2'!L113),"")</f>
        <v/>
      </c>
      <c r="N113" s="927" t="str">
        <f>IFERROR((('Yatırımlar-Mevcut Bölge'!L113*'Yatırımlar-Mevcut Bölge'!N113)+('Yatırımlar-Genişleme1'!L113*'Yatırımlar-Genişleme1'!N113)+('Yatırımlar-Genişleme2'!L113*'Yatırımlar-Genişleme2'!N113))/SUM('Yatırımlar-Mevcut Bölge'!L113,'Yatırımlar-Genişleme1'!L113,'Yatırımlar-Genişleme2'!L113),"")</f>
        <v/>
      </c>
      <c r="O113" s="969" t="str">
        <f t="shared" si="42"/>
        <v/>
      </c>
      <c r="P113" s="926">
        <f>'Yatırımlar-Mevcut Bölge'!P113+'Yatırımlar-Genişleme1'!P113+'Yatırımlar-Genişleme2'!P113</f>
        <v>0</v>
      </c>
      <c r="Q113" s="927" t="str">
        <f>IFERROR((('Yatırımlar-Mevcut Bölge'!P113*'Yatırımlar-Mevcut Bölge'!Q113)+('Yatırımlar-Genişleme1'!P113*'Yatırımlar-Genişleme1'!Q113)+('Yatırımlar-Genişleme2'!P113*'Yatırımlar-Genişleme2'!Q113))/SUM('Yatırımlar-Mevcut Bölge'!P113,'Yatırımlar-Genişleme1'!P113,'Yatırımlar-Genişleme2'!P113),"")</f>
        <v/>
      </c>
      <c r="R113" s="927" t="str">
        <f>IFERROR((('Yatırımlar-Mevcut Bölge'!P113*'Yatırımlar-Mevcut Bölge'!R113)+('Yatırımlar-Genişleme1'!P113*'Yatırımlar-Genişleme1'!R113)+('Yatırımlar-Genişleme2'!P113*'Yatırımlar-Genişleme2'!R113))/SUM('Yatırımlar-Mevcut Bölge'!P113,'Yatırımlar-Genişleme1'!P113,'Yatırımlar-Genişleme2'!P113),"")</f>
        <v/>
      </c>
      <c r="S113" s="906" t="str">
        <f t="shared" si="43"/>
        <v/>
      </c>
      <c r="T113" s="926">
        <f>'Yatırımlar-Mevcut Bölge'!T113+'Yatırımlar-Genişleme1'!T113+'Yatırımlar-Genişleme2'!T113</f>
        <v>0</v>
      </c>
      <c r="U113" s="927" t="str">
        <f>IFERROR((('Yatırımlar-Mevcut Bölge'!T113*'Yatırımlar-Mevcut Bölge'!U113)+('Yatırımlar-Genişleme1'!T113*'Yatırımlar-Genişleme1'!U113)+('Yatırımlar-Genişleme2'!T113*'Yatırımlar-Genişleme2'!U113))/SUM('Yatırımlar-Mevcut Bölge'!T113,'Yatırımlar-Genişleme1'!T113,'Yatırımlar-Genişleme2'!T113),"")</f>
        <v/>
      </c>
      <c r="V113" s="927" t="str">
        <f>IFERROR((('Yatırımlar-Mevcut Bölge'!T113*'Yatırımlar-Mevcut Bölge'!V113)+('Yatırımlar-Genişleme1'!T113*'Yatırımlar-Genişleme1'!V113)+('Yatırımlar-Genişleme2'!T113*'Yatırımlar-Genişleme2'!V113))/SUM('Yatırımlar-Mevcut Bölge'!T113,'Yatırımlar-Genişleme1'!T113,'Yatırımlar-Genişleme2'!T113),"")</f>
        <v/>
      </c>
      <c r="W113" s="906" t="str">
        <f t="shared" si="44"/>
        <v/>
      </c>
    </row>
    <row r="114" spans="2:23">
      <c r="B114" s="860" t="s">
        <v>498</v>
      </c>
      <c r="C114" s="861" t="s">
        <v>488</v>
      </c>
      <c r="D114" s="926">
        <f>'Yatırımlar-Mevcut Bölge'!D114+'Yatırımlar-Genişleme1'!D114+'Yatırımlar-Genişleme2'!D114</f>
        <v>0</v>
      </c>
      <c r="E114" s="927" t="str">
        <f>IFERROR((('Yatırımlar-Mevcut Bölge'!D114*'Yatırımlar-Mevcut Bölge'!E114)+('Yatırımlar-Genişleme1'!D114*'Yatırımlar-Genişleme1'!E114)+('Yatırımlar-Genişleme2'!D114*'Yatırımlar-Genişleme2'!E114))/SUM('Yatırımlar-Mevcut Bölge'!D114,'Yatırımlar-Genişleme1'!D114,'Yatırımlar-Genişleme2'!D114),"")</f>
        <v/>
      </c>
      <c r="F114" s="927" t="str">
        <f>IFERROR((('Yatırımlar-Mevcut Bölge'!D114*'Yatırımlar-Mevcut Bölge'!F114)+('Yatırımlar-Genişleme1'!D114*'Yatırımlar-Genişleme1'!F114)+('Yatırımlar-Genişleme2'!D114*'Yatırımlar-Genişleme2'!F114))/SUM('Yatırımlar-Mevcut Bölge'!D114,'Yatırımlar-Genişleme1'!D114,'Yatırımlar-Genişleme2'!D114),"")</f>
        <v/>
      </c>
      <c r="G114" s="969" t="str">
        <f t="shared" si="40"/>
        <v/>
      </c>
      <c r="H114" s="926">
        <f>'Yatırımlar-Mevcut Bölge'!H114+'Yatırımlar-Genişleme1'!H114+'Yatırımlar-Genişleme2'!H114</f>
        <v>0</v>
      </c>
      <c r="I114" s="927" t="str">
        <f>IFERROR((('Yatırımlar-Mevcut Bölge'!H114*'Yatırımlar-Mevcut Bölge'!I114)+('Yatırımlar-Genişleme1'!H114*'Yatırımlar-Genişleme1'!I114)+('Yatırımlar-Genişleme2'!H114*'Yatırımlar-Genişleme2'!I114))/SUM('Yatırımlar-Mevcut Bölge'!H114,'Yatırımlar-Genişleme1'!H114,'Yatırımlar-Genişleme2'!H114),"")</f>
        <v/>
      </c>
      <c r="J114" s="927" t="str">
        <f>IFERROR((('Yatırımlar-Mevcut Bölge'!H114*'Yatırımlar-Mevcut Bölge'!J114)+('Yatırımlar-Genişleme1'!H114*'Yatırımlar-Genişleme1'!J114)+('Yatırımlar-Genişleme2'!H114*'Yatırımlar-Genişleme2'!J114))/SUM('Yatırımlar-Mevcut Bölge'!H114,'Yatırımlar-Genişleme1'!H114,'Yatırımlar-Genişleme2'!H114),"")</f>
        <v/>
      </c>
      <c r="K114" s="969" t="str">
        <f t="shared" si="41"/>
        <v/>
      </c>
      <c r="L114" s="926">
        <f>'Yatırımlar-Mevcut Bölge'!L114+'Yatırımlar-Genişleme1'!L114+'Yatırımlar-Genişleme2'!L114</f>
        <v>0</v>
      </c>
      <c r="M114" s="927" t="str">
        <f>IFERROR((('Yatırımlar-Mevcut Bölge'!L114*'Yatırımlar-Mevcut Bölge'!M114)+('Yatırımlar-Genişleme1'!L114*'Yatırımlar-Genişleme1'!M114)+('Yatırımlar-Genişleme2'!L114*'Yatırımlar-Genişleme2'!M114))/SUM('Yatırımlar-Mevcut Bölge'!L114,'Yatırımlar-Genişleme1'!L114,'Yatırımlar-Genişleme2'!L114),"")</f>
        <v/>
      </c>
      <c r="N114" s="927" t="str">
        <f>IFERROR((('Yatırımlar-Mevcut Bölge'!L114*'Yatırımlar-Mevcut Bölge'!N114)+('Yatırımlar-Genişleme1'!L114*'Yatırımlar-Genişleme1'!N114)+('Yatırımlar-Genişleme2'!L114*'Yatırımlar-Genişleme2'!N114))/SUM('Yatırımlar-Mevcut Bölge'!L114,'Yatırımlar-Genişleme1'!L114,'Yatırımlar-Genişleme2'!L114),"")</f>
        <v/>
      </c>
      <c r="O114" s="969" t="str">
        <f t="shared" si="42"/>
        <v/>
      </c>
      <c r="P114" s="926">
        <f>'Yatırımlar-Mevcut Bölge'!P114+'Yatırımlar-Genişleme1'!P114+'Yatırımlar-Genişleme2'!P114</f>
        <v>0</v>
      </c>
      <c r="Q114" s="927" t="str">
        <f>IFERROR((('Yatırımlar-Mevcut Bölge'!P114*'Yatırımlar-Mevcut Bölge'!Q114)+('Yatırımlar-Genişleme1'!P114*'Yatırımlar-Genişleme1'!Q114)+('Yatırımlar-Genişleme2'!P114*'Yatırımlar-Genişleme2'!Q114))/SUM('Yatırımlar-Mevcut Bölge'!P114,'Yatırımlar-Genişleme1'!P114,'Yatırımlar-Genişleme2'!P114),"")</f>
        <v/>
      </c>
      <c r="R114" s="927" t="str">
        <f>IFERROR((('Yatırımlar-Mevcut Bölge'!P114*'Yatırımlar-Mevcut Bölge'!R114)+('Yatırımlar-Genişleme1'!P114*'Yatırımlar-Genişleme1'!R114)+('Yatırımlar-Genişleme2'!P114*'Yatırımlar-Genişleme2'!R114))/SUM('Yatırımlar-Mevcut Bölge'!P114,'Yatırımlar-Genişleme1'!P114,'Yatırımlar-Genişleme2'!P114),"")</f>
        <v/>
      </c>
      <c r="S114" s="906" t="str">
        <f t="shared" si="43"/>
        <v/>
      </c>
      <c r="T114" s="926">
        <f>'Yatırımlar-Mevcut Bölge'!T114+'Yatırımlar-Genişleme1'!T114+'Yatırımlar-Genişleme2'!T114</f>
        <v>0</v>
      </c>
      <c r="U114" s="927" t="str">
        <f>IFERROR((('Yatırımlar-Mevcut Bölge'!T114*'Yatırımlar-Mevcut Bölge'!U114)+('Yatırımlar-Genişleme1'!T114*'Yatırımlar-Genişleme1'!U114)+('Yatırımlar-Genişleme2'!T114*'Yatırımlar-Genişleme2'!U114))/SUM('Yatırımlar-Mevcut Bölge'!T114,'Yatırımlar-Genişleme1'!T114,'Yatırımlar-Genişleme2'!T114),"")</f>
        <v/>
      </c>
      <c r="V114" s="927" t="str">
        <f>IFERROR((('Yatırımlar-Mevcut Bölge'!T114*'Yatırımlar-Mevcut Bölge'!V114)+('Yatırımlar-Genişleme1'!T114*'Yatırımlar-Genişleme1'!V114)+('Yatırımlar-Genişleme2'!T114*'Yatırımlar-Genişleme2'!V114))/SUM('Yatırımlar-Mevcut Bölge'!T114,'Yatırımlar-Genişleme1'!T114,'Yatırımlar-Genişleme2'!T114),"")</f>
        <v/>
      </c>
      <c r="W114" s="906" t="str">
        <f t="shared" si="44"/>
        <v/>
      </c>
    </row>
    <row r="115" spans="2:23">
      <c r="B115" s="860" t="s">
        <v>499</v>
      </c>
      <c r="C115" s="861" t="s">
        <v>488</v>
      </c>
      <c r="D115" s="926">
        <f>'Yatırımlar-Mevcut Bölge'!D115+'Yatırımlar-Genişleme1'!D115+'Yatırımlar-Genişleme2'!D115</f>
        <v>0</v>
      </c>
      <c r="E115" s="927" t="str">
        <f>IFERROR((('Yatırımlar-Mevcut Bölge'!D115*'Yatırımlar-Mevcut Bölge'!E115)+('Yatırımlar-Genişleme1'!D115*'Yatırımlar-Genişleme1'!E115)+('Yatırımlar-Genişleme2'!D115*'Yatırımlar-Genişleme2'!E115))/SUM('Yatırımlar-Mevcut Bölge'!D115,'Yatırımlar-Genişleme1'!D115,'Yatırımlar-Genişleme2'!D115),"")</f>
        <v/>
      </c>
      <c r="F115" s="927" t="str">
        <f>IFERROR((('Yatırımlar-Mevcut Bölge'!D115*'Yatırımlar-Mevcut Bölge'!F115)+('Yatırımlar-Genişleme1'!D115*'Yatırımlar-Genişleme1'!F115)+('Yatırımlar-Genişleme2'!D115*'Yatırımlar-Genişleme2'!F115))/SUM('Yatırımlar-Mevcut Bölge'!D115,'Yatırımlar-Genişleme1'!D115,'Yatırımlar-Genişleme2'!D115),"")</f>
        <v/>
      </c>
      <c r="G115" s="969" t="str">
        <f t="shared" si="40"/>
        <v/>
      </c>
      <c r="H115" s="926">
        <f>'Yatırımlar-Mevcut Bölge'!H115+'Yatırımlar-Genişleme1'!H115+'Yatırımlar-Genişleme2'!H115</f>
        <v>0</v>
      </c>
      <c r="I115" s="927" t="str">
        <f>IFERROR((('Yatırımlar-Mevcut Bölge'!H115*'Yatırımlar-Mevcut Bölge'!I115)+('Yatırımlar-Genişleme1'!H115*'Yatırımlar-Genişleme1'!I115)+('Yatırımlar-Genişleme2'!H115*'Yatırımlar-Genişleme2'!I115))/SUM('Yatırımlar-Mevcut Bölge'!H115,'Yatırımlar-Genişleme1'!H115,'Yatırımlar-Genişleme2'!H115),"")</f>
        <v/>
      </c>
      <c r="J115" s="927" t="str">
        <f>IFERROR((('Yatırımlar-Mevcut Bölge'!H115*'Yatırımlar-Mevcut Bölge'!J115)+('Yatırımlar-Genişleme1'!H115*'Yatırımlar-Genişleme1'!J115)+('Yatırımlar-Genişleme2'!H115*'Yatırımlar-Genişleme2'!J115))/SUM('Yatırımlar-Mevcut Bölge'!H115,'Yatırımlar-Genişleme1'!H115,'Yatırımlar-Genişleme2'!H115),"")</f>
        <v/>
      </c>
      <c r="K115" s="969" t="str">
        <f t="shared" si="41"/>
        <v/>
      </c>
      <c r="L115" s="926">
        <f>'Yatırımlar-Mevcut Bölge'!L115+'Yatırımlar-Genişleme1'!L115+'Yatırımlar-Genişleme2'!L115</f>
        <v>0</v>
      </c>
      <c r="M115" s="927" t="str">
        <f>IFERROR((('Yatırımlar-Mevcut Bölge'!L115*'Yatırımlar-Mevcut Bölge'!M115)+('Yatırımlar-Genişleme1'!L115*'Yatırımlar-Genişleme1'!M115)+('Yatırımlar-Genişleme2'!L115*'Yatırımlar-Genişleme2'!M115))/SUM('Yatırımlar-Mevcut Bölge'!L115,'Yatırımlar-Genişleme1'!L115,'Yatırımlar-Genişleme2'!L115),"")</f>
        <v/>
      </c>
      <c r="N115" s="927" t="str">
        <f>IFERROR((('Yatırımlar-Mevcut Bölge'!L115*'Yatırımlar-Mevcut Bölge'!N115)+('Yatırımlar-Genişleme1'!L115*'Yatırımlar-Genişleme1'!N115)+('Yatırımlar-Genişleme2'!L115*'Yatırımlar-Genişleme2'!N115))/SUM('Yatırımlar-Mevcut Bölge'!L115,'Yatırımlar-Genişleme1'!L115,'Yatırımlar-Genişleme2'!L115),"")</f>
        <v/>
      </c>
      <c r="O115" s="969" t="str">
        <f t="shared" si="42"/>
        <v/>
      </c>
      <c r="P115" s="926">
        <f>'Yatırımlar-Mevcut Bölge'!P115+'Yatırımlar-Genişleme1'!P115+'Yatırımlar-Genişleme2'!P115</f>
        <v>0</v>
      </c>
      <c r="Q115" s="927" t="str">
        <f>IFERROR((('Yatırımlar-Mevcut Bölge'!P115*'Yatırımlar-Mevcut Bölge'!Q115)+('Yatırımlar-Genişleme1'!P115*'Yatırımlar-Genişleme1'!Q115)+('Yatırımlar-Genişleme2'!P115*'Yatırımlar-Genişleme2'!Q115))/SUM('Yatırımlar-Mevcut Bölge'!P115,'Yatırımlar-Genişleme1'!P115,'Yatırımlar-Genişleme2'!P115),"")</f>
        <v/>
      </c>
      <c r="R115" s="927" t="str">
        <f>IFERROR((('Yatırımlar-Mevcut Bölge'!P115*'Yatırımlar-Mevcut Bölge'!R115)+('Yatırımlar-Genişleme1'!P115*'Yatırımlar-Genişleme1'!R115)+('Yatırımlar-Genişleme2'!P115*'Yatırımlar-Genişleme2'!R115))/SUM('Yatırımlar-Mevcut Bölge'!P115,'Yatırımlar-Genişleme1'!P115,'Yatırımlar-Genişleme2'!P115),"")</f>
        <v/>
      </c>
      <c r="S115" s="906" t="str">
        <f t="shared" si="43"/>
        <v/>
      </c>
      <c r="T115" s="926">
        <f>'Yatırımlar-Mevcut Bölge'!T115+'Yatırımlar-Genişleme1'!T115+'Yatırımlar-Genişleme2'!T115</f>
        <v>0</v>
      </c>
      <c r="U115" s="927" t="str">
        <f>IFERROR((('Yatırımlar-Mevcut Bölge'!T115*'Yatırımlar-Mevcut Bölge'!U115)+('Yatırımlar-Genişleme1'!T115*'Yatırımlar-Genişleme1'!U115)+('Yatırımlar-Genişleme2'!T115*'Yatırımlar-Genişleme2'!U115))/SUM('Yatırımlar-Mevcut Bölge'!T115,'Yatırımlar-Genişleme1'!T115,'Yatırımlar-Genişleme2'!T115),"")</f>
        <v/>
      </c>
      <c r="V115" s="927" t="str">
        <f>IFERROR((('Yatırımlar-Mevcut Bölge'!T115*'Yatırımlar-Mevcut Bölge'!V115)+('Yatırımlar-Genişleme1'!T115*'Yatırımlar-Genişleme1'!V115)+('Yatırımlar-Genişleme2'!T115*'Yatırımlar-Genişleme2'!V115))/SUM('Yatırımlar-Mevcut Bölge'!T115,'Yatırımlar-Genişleme1'!T115,'Yatırımlar-Genişleme2'!T115),"")</f>
        <v/>
      </c>
      <c r="W115" s="906" t="str">
        <f t="shared" si="44"/>
        <v/>
      </c>
    </row>
    <row r="116" spans="2:23">
      <c r="B116" s="854" t="s">
        <v>824</v>
      </c>
      <c r="C116" s="855"/>
      <c r="D116" s="856"/>
      <c r="E116" s="857"/>
      <c r="F116" s="857"/>
      <c r="G116" s="968">
        <f>SUM(G117:G128)</f>
        <v>0</v>
      </c>
      <c r="H116" s="856"/>
      <c r="I116" s="857"/>
      <c r="J116" s="857"/>
      <c r="K116" s="968">
        <f>SUM(K117:K128)</f>
        <v>0</v>
      </c>
      <c r="L116" s="856"/>
      <c r="M116" s="857"/>
      <c r="N116" s="857"/>
      <c r="O116" s="968">
        <f>SUM(O117:O128)</f>
        <v>0</v>
      </c>
      <c r="P116" s="856"/>
      <c r="Q116" s="857"/>
      <c r="R116" s="857"/>
      <c r="S116" s="858">
        <f>SUM(S117:S128)</f>
        <v>0</v>
      </c>
      <c r="T116" s="856"/>
      <c r="U116" s="857"/>
      <c r="V116" s="857"/>
      <c r="W116" s="858">
        <f>SUM(W117:W128)</f>
        <v>0</v>
      </c>
    </row>
    <row r="117" spans="2:23">
      <c r="B117" s="860" t="s">
        <v>487</v>
      </c>
      <c r="C117" s="861" t="s">
        <v>100</v>
      </c>
      <c r="D117" s="926">
        <f>'Yatırımlar-Mevcut Bölge'!D117+'Yatırımlar-Genişleme1'!D117+'Yatırımlar-Genişleme2'!D117</f>
        <v>0</v>
      </c>
      <c r="E117" s="927" t="str">
        <f>IFERROR((('Yatırımlar-Mevcut Bölge'!D117*'Yatırımlar-Mevcut Bölge'!E117)+('Yatırımlar-Genişleme1'!D117*'Yatırımlar-Genişleme1'!E117)+('Yatırımlar-Genişleme2'!D117*'Yatırımlar-Genişleme2'!E117))/SUM('Yatırımlar-Mevcut Bölge'!D117,'Yatırımlar-Genişleme1'!D117,'Yatırımlar-Genişleme2'!D117),"")</f>
        <v/>
      </c>
      <c r="F117" s="927" t="str">
        <f>IFERROR((('Yatırımlar-Mevcut Bölge'!D117*'Yatırımlar-Mevcut Bölge'!F117)+('Yatırımlar-Genişleme1'!D117*'Yatırımlar-Genişleme1'!F117)+('Yatırımlar-Genişleme2'!D117*'Yatırımlar-Genişleme2'!F117))/SUM('Yatırımlar-Mevcut Bölge'!D117,'Yatırımlar-Genişleme1'!D117,'Yatırımlar-Genişleme2'!D117),"")</f>
        <v/>
      </c>
      <c r="G117" s="969" t="str">
        <f t="shared" ref="G117:G129" si="45">IFERROR(D117*(E117+F117),"")</f>
        <v/>
      </c>
      <c r="H117" s="926">
        <f>'Yatırımlar-Mevcut Bölge'!H117+'Yatırımlar-Genişleme1'!H117+'Yatırımlar-Genişleme2'!H117</f>
        <v>0</v>
      </c>
      <c r="I117" s="927" t="str">
        <f>IFERROR((('Yatırımlar-Mevcut Bölge'!H117*'Yatırımlar-Mevcut Bölge'!I117)+('Yatırımlar-Genişleme1'!H117*'Yatırımlar-Genişleme1'!I117)+('Yatırımlar-Genişleme2'!H117*'Yatırımlar-Genişleme2'!I117))/SUM('Yatırımlar-Mevcut Bölge'!H117,'Yatırımlar-Genişleme1'!H117,'Yatırımlar-Genişleme2'!H117),"")</f>
        <v/>
      </c>
      <c r="J117" s="927" t="str">
        <f>IFERROR((('Yatırımlar-Mevcut Bölge'!H117*'Yatırımlar-Mevcut Bölge'!J117)+('Yatırımlar-Genişleme1'!H117*'Yatırımlar-Genişleme1'!J117)+('Yatırımlar-Genişleme2'!H117*'Yatırımlar-Genişleme2'!J117))/SUM('Yatırımlar-Mevcut Bölge'!H117,'Yatırımlar-Genişleme1'!H117,'Yatırımlar-Genişleme2'!H117),"")</f>
        <v/>
      </c>
      <c r="K117" s="969" t="str">
        <f t="shared" ref="K117:K129" si="46">IFERROR(H117*(I117+J117),"")</f>
        <v/>
      </c>
      <c r="L117" s="926">
        <f>'Yatırımlar-Mevcut Bölge'!L117+'Yatırımlar-Genişleme1'!L117+'Yatırımlar-Genişleme2'!L117</f>
        <v>0</v>
      </c>
      <c r="M117" s="927" t="str">
        <f>IFERROR((('Yatırımlar-Mevcut Bölge'!L117*'Yatırımlar-Mevcut Bölge'!M117)+('Yatırımlar-Genişleme1'!L117*'Yatırımlar-Genişleme1'!M117)+('Yatırımlar-Genişleme2'!L117*'Yatırımlar-Genişleme2'!M117))/SUM('Yatırımlar-Mevcut Bölge'!L117,'Yatırımlar-Genişleme1'!L117,'Yatırımlar-Genişleme2'!L117),"")</f>
        <v/>
      </c>
      <c r="N117" s="927" t="str">
        <f>IFERROR((('Yatırımlar-Mevcut Bölge'!L117*'Yatırımlar-Mevcut Bölge'!N117)+('Yatırımlar-Genişleme1'!L117*'Yatırımlar-Genişleme1'!N117)+('Yatırımlar-Genişleme2'!L117*'Yatırımlar-Genişleme2'!N117))/SUM('Yatırımlar-Mevcut Bölge'!L117,'Yatırımlar-Genişleme1'!L117,'Yatırımlar-Genişleme2'!L117),"")</f>
        <v/>
      </c>
      <c r="O117" s="969" t="str">
        <f t="shared" ref="O117:O129" si="47">IFERROR(L117*(M117+N117),"")</f>
        <v/>
      </c>
      <c r="P117" s="926">
        <f>'Yatırımlar-Mevcut Bölge'!P117+'Yatırımlar-Genişleme1'!P117+'Yatırımlar-Genişleme2'!P117</f>
        <v>0</v>
      </c>
      <c r="Q117" s="927" t="str">
        <f>IFERROR((('Yatırımlar-Mevcut Bölge'!P117*'Yatırımlar-Mevcut Bölge'!Q117)+('Yatırımlar-Genişleme1'!P117*'Yatırımlar-Genişleme1'!Q117)+('Yatırımlar-Genişleme2'!P117*'Yatırımlar-Genişleme2'!Q117))/SUM('Yatırımlar-Mevcut Bölge'!P117,'Yatırımlar-Genişleme1'!P117,'Yatırımlar-Genişleme2'!P117),"")</f>
        <v/>
      </c>
      <c r="R117" s="927" t="str">
        <f>IFERROR((('Yatırımlar-Mevcut Bölge'!P117*'Yatırımlar-Mevcut Bölge'!R117)+('Yatırımlar-Genişleme1'!P117*'Yatırımlar-Genişleme1'!R117)+('Yatırımlar-Genişleme2'!P117*'Yatırımlar-Genişleme2'!R117))/SUM('Yatırımlar-Mevcut Bölge'!P117,'Yatırımlar-Genişleme1'!P117,'Yatırımlar-Genişleme2'!P117),"")</f>
        <v/>
      </c>
      <c r="S117" s="906" t="str">
        <f t="shared" ref="S117:S129" si="48">IFERROR(P117*(Q117+R117),"")</f>
        <v/>
      </c>
      <c r="T117" s="926">
        <f>'Yatırımlar-Mevcut Bölge'!T117+'Yatırımlar-Genişleme1'!T117+'Yatırımlar-Genişleme2'!T117</f>
        <v>0</v>
      </c>
      <c r="U117" s="927" t="str">
        <f>IFERROR((('Yatırımlar-Mevcut Bölge'!T117*'Yatırımlar-Mevcut Bölge'!U117)+('Yatırımlar-Genişleme1'!T117*'Yatırımlar-Genişleme1'!U117)+('Yatırımlar-Genişleme2'!T117*'Yatırımlar-Genişleme2'!U117))/SUM('Yatırımlar-Mevcut Bölge'!T117,'Yatırımlar-Genişleme1'!T117,'Yatırımlar-Genişleme2'!T117),"")</f>
        <v/>
      </c>
      <c r="V117" s="927" t="str">
        <f>IFERROR((('Yatırımlar-Mevcut Bölge'!T117*'Yatırımlar-Mevcut Bölge'!V117)+('Yatırımlar-Genişleme1'!T117*'Yatırımlar-Genişleme1'!V117)+('Yatırımlar-Genişleme2'!T117*'Yatırımlar-Genişleme2'!V117))/SUM('Yatırımlar-Mevcut Bölge'!T117,'Yatırımlar-Genişleme1'!T117,'Yatırımlar-Genişleme2'!T117),"")</f>
        <v/>
      </c>
      <c r="W117" s="906" t="str">
        <f t="shared" ref="W117:W129" si="49">IFERROR(T117*(U117+V117),"")</f>
        <v/>
      </c>
    </row>
    <row r="118" spans="2:23">
      <c r="B118" s="860" t="s">
        <v>489</v>
      </c>
      <c r="C118" s="861" t="s">
        <v>100</v>
      </c>
      <c r="D118" s="926">
        <f>'Yatırımlar-Mevcut Bölge'!D118+'Yatırımlar-Genişleme1'!D118+'Yatırımlar-Genişleme2'!D118</f>
        <v>0</v>
      </c>
      <c r="E118" s="927" t="str">
        <f>IFERROR((('Yatırımlar-Mevcut Bölge'!D118*'Yatırımlar-Mevcut Bölge'!E118)+('Yatırımlar-Genişleme1'!D118*'Yatırımlar-Genişleme1'!E118)+('Yatırımlar-Genişleme2'!D118*'Yatırımlar-Genişleme2'!E118))/SUM('Yatırımlar-Mevcut Bölge'!D118,'Yatırımlar-Genişleme1'!D118,'Yatırımlar-Genişleme2'!D118),"")</f>
        <v/>
      </c>
      <c r="F118" s="927" t="str">
        <f>IFERROR((('Yatırımlar-Mevcut Bölge'!D118*'Yatırımlar-Mevcut Bölge'!F118)+('Yatırımlar-Genişleme1'!D118*'Yatırımlar-Genişleme1'!F118)+('Yatırımlar-Genişleme2'!D118*'Yatırımlar-Genişleme2'!F118))/SUM('Yatırımlar-Mevcut Bölge'!D118,'Yatırımlar-Genişleme1'!D118,'Yatırımlar-Genişleme2'!D118),"")</f>
        <v/>
      </c>
      <c r="G118" s="969" t="str">
        <f t="shared" si="45"/>
        <v/>
      </c>
      <c r="H118" s="926">
        <f>'Yatırımlar-Mevcut Bölge'!H118+'Yatırımlar-Genişleme1'!H118+'Yatırımlar-Genişleme2'!H118</f>
        <v>0</v>
      </c>
      <c r="I118" s="927" t="str">
        <f>IFERROR((('Yatırımlar-Mevcut Bölge'!H118*'Yatırımlar-Mevcut Bölge'!I118)+('Yatırımlar-Genişleme1'!H118*'Yatırımlar-Genişleme1'!I118)+('Yatırımlar-Genişleme2'!H118*'Yatırımlar-Genişleme2'!I118))/SUM('Yatırımlar-Mevcut Bölge'!H118,'Yatırımlar-Genişleme1'!H118,'Yatırımlar-Genişleme2'!H118),"")</f>
        <v/>
      </c>
      <c r="J118" s="927" t="str">
        <f>IFERROR((('Yatırımlar-Mevcut Bölge'!H118*'Yatırımlar-Mevcut Bölge'!J118)+('Yatırımlar-Genişleme1'!H118*'Yatırımlar-Genişleme1'!J118)+('Yatırımlar-Genişleme2'!H118*'Yatırımlar-Genişleme2'!J118))/SUM('Yatırımlar-Mevcut Bölge'!H118,'Yatırımlar-Genişleme1'!H118,'Yatırımlar-Genişleme2'!H118),"")</f>
        <v/>
      </c>
      <c r="K118" s="969" t="str">
        <f t="shared" si="46"/>
        <v/>
      </c>
      <c r="L118" s="926">
        <f>'Yatırımlar-Mevcut Bölge'!L118+'Yatırımlar-Genişleme1'!L118+'Yatırımlar-Genişleme2'!L118</f>
        <v>0</v>
      </c>
      <c r="M118" s="927" t="str">
        <f>IFERROR((('Yatırımlar-Mevcut Bölge'!L118*'Yatırımlar-Mevcut Bölge'!M118)+('Yatırımlar-Genişleme1'!L118*'Yatırımlar-Genişleme1'!M118)+('Yatırımlar-Genişleme2'!L118*'Yatırımlar-Genişleme2'!M118))/SUM('Yatırımlar-Mevcut Bölge'!L118,'Yatırımlar-Genişleme1'!L118,'Yatırımlar-Genişleme2'!L118),"")</f>
        <v/>
      </c>
      <c r="N118" s="927" t="str">
        <f>IFERROR((('Yatırımlar-Mevcut Bölge'!L118*'Yatırımlar-Mevcut Bölge'!N118)+('Yatırımlar-Genişleme1'!L118*'Yatırımlar-Genişleme1'!N118)+('Yatırımlar-Genişleme2'!L118*'Yatırımlar-Genişleme2'!N118))/SUM('Yatırımlar-Mevcut Bölge'!L118,'Yatırımlar-Genişleme1'!L118,'Yatırımlar-Genişleme2'!L118),"")</f>
        <v/>
      </c>
      <c r="O118" s="969" t="str">
        <f t="shared" si="47"/>
        <v/>
      </c>
      <c r="P118" s="926">
        <f>'Yatırımlar-Mevcut Bölge'!P118+'Yatırımlar-Genişleme1'!P118+'Yatırımlar-Genişleme2'!P118</f>
        <v>0</v>
      </c>
      <c r="Q118" s="927" t="str">
        <f>IFERROR((('Yatırımlar-Mevcut Bölge'!P118*'Yatırımlar-Mevcut Bölge'!Q118)+('Yatırımlar-Genişleme1'!P118*'Yatırımlar-Genişleme1'!Q118)+('Yatırımlar-Genişleme2'!P118*'Yatırımlar-Genişleme2'!Q118))/SUM('Yatırımlar-Mevcut Bölge'!P118,'Yatırımlar-Genişleme1'!P118,'Yatırımlar-Genişleme2'!P118),"")</f>
        <v/>
      </c>
      <c r="R118" s="927" t="str">
        <f>IFERROR((('Yatırımlar-Mevcut Bölge'!P118*'Yatırımlar-Mevcut Bölge'!R118)+('Yatırımlar-Genişleme1'!P118*'Yatırımlar-Genişleme1'!R118)+('Yatırımlar-Genişleme2'!P118*'Yatırımlar-Genişleme2'!R118))/SUM('Yatırımlar-Mevcut Bölge'!P118,'Yatırımlar-Genişleme1'!P118,'Yatırımlar-Genişleme2'!P118),"")</f>
        <v/>
      </c>
      <c r="S118" s="906" t="str">
        <f t="shared" si="48"/>
        <v/>
      </c>
      <c r="T118" s="926">
        <f>'Yatırımlar-Mevcut Bölge'!T118+'Yatırımlar-Genişleme1'!T118+'Yatırımlar-Genişleme2'!T118</f>
        <v>0</v>
      </c>
      <c r="U118" s="927" t="str">
        <f>IFERROR((('Yatırımlar-Mevcut Bölge'!T118*'Yatırımlar-Mevcut Bölge'!U118)+('Yatırımlar-Genişleme1'!T118*'Yatırımlar-Genişleme1'!U118)+('Yatırımlar-Genişleme2'!T118*'Yatırımlar-Genişleme2'!U118))/SUM('Yatırımlar-Mevcut Bölge'!T118,'Yatırımlar-Genişleme1'!T118,'Yatırımlar-Genişleme2'!T118),"")</f>
        <v/>
      </c>
      <c r="V118" s="927" t="str">
        <f>IFERROR((('Yatırımlar-Mevcut Bölge'!T118*'Yatırımlar-Mevcut Bölge'!V118)+('Yatırımlar-Genişleme1'!T118*'Yatırımlar-Genişleme1'!V118)+('Yatırımlar-Genişleme2'!T118*'Yatırımlar-Genişleme2'!V118))/SUM('Yatırımlar-Mevcut Bölge'!T118,'Yatırımlar-Genişleme1'!T118,'Yatırımlar-Genişleme2'!T118),"")</f>
        <v/>
      </c>
      <c r="W118" s="906" t="str">
        <f t="shared" si="49"/>
        <v/>
      </c>
    </row>
    <row r="119" spans="2:23">
      <c r="B119" s="860" t="s">
        <v>490</v>
      </c>
      <c r="C119" s="861" t="s">
        <v>100</v>
      </c>
      <c r="D119" s="926">
        <f>'Yatırımlar-Mevcut Bölge'!D119+'Yatırımlar-Genişleme1'!D119+'Yatırımlar-Genişleme2'!D119</f>
        <v>0</v>
      </c>
      <c r="E119" s="927" t="str">
        <f>IFERROR((('Yatırımlar-Mevcut Bölge'!D119*'Yatırımlar-Mevcut Bölge'!E119)+('Yatırımlar-Genişleme1'!D119*'Yatırımlar-Genişleme1'!E119)+('Yatırımlar-Genişleme2'!D119*'Yatırımlar-Genişleme2'!E119))/SUM('Yatırımlar-Mevcut Bölge'!D119,'Yatırımlar-Genişleme1'!D119,'Yatırımlar-Genişleme2'!D119),"")</f>
        <v/>
      </c>
      <c r="F119" s="927" t="str">
        <f>IFERROR((('Yatırımlar-Mevcut Bölge'!D119*'Yatırımlar-Mevcut Bölge'!F119)+('Yatırımlar-Genişleme1'!D119*'Yatırımlar-Genişleme1'!F119)+('Yatırımlar-Genişleme2'!D119*'Yatırımlar-Genişleme2'!F119))/SUM('Yatırımlar-Mevcut Bölge'!D119,'Yatırımlar-Genişleme1'!D119,'Yatırımlar-Genişleme2'!D119),"")</f>
        <v/>
      </c>
      <c r="G119" s="969" t="str">
        <f t="shared" si="45"/>
        <v/>
      </c>
      <c r="H119" s="926">
        <f>'Yatırımlar-Mevcut Bölge'!H119+'Yatırımlar-Genişleme1'!H119+'Yatırımlar-Genişleme2'!H119</f>
        <v>0</v>
      </c>
      <c r="I119" s="927" t="str">
        <f>IFERROR((('Yatırımlar-Mevcut Bölge'!H119*'Yatırımlar-Mevcut Bölge'!I119)+('Yatırımlar-Genişleme1'!H119*'Yatırımlar-Genişleme1'!I119)+('Yatırımlar-Genişleme2'!H119*'Yatırımlar-Genişleme2'!I119))/SUM('Yatırımlar-Mevcut Bölge'!H119,'Yatırımlar-Genişleme1'!H119,'Yatırımlar-Genişleme2'!H119),"")</f>
        <v/>
      </c>
      <c r="J119" s="927" t="str">
        <f>IFERROR((('Yatırımlar-Mevcut Bölge'!H119*'Yatırımlar-Mevcut Bölge'!J119)+('Yatırımlar-Genişleme1'!H119*'Yatırımlar-Genişleme1'!J119)+('Yatırımlar-Genişleme2'!H119*'Yatırımlar-Genişleme2'!J119))/SUM('Yatırımlar-Mevcut Bölge'!H119,'Yatırımlar-Genişleme1'!H119,'Yatırımlar-Genişleme2'!H119),"")</f>
        <v/>
      </c>
      <c r="K119" s="969" t="str">
        <f t="shared" si="46"/>
        <v/>
      </c>
      <c r="L119" s="926">
        <f>'Yatırımlar-Mevcut Bölge'!L119+'Yatırımlar-Genişleme1'!L119+'Yatırımlar-Genişleme2'!L119</f>
        <v>0</v>
      </c>
      <c r="M119" s="927" t="str">
        <f>IFERROR((('Yatırımlar-Mevcut Bölge'!L119*'Yatırımlar-Mevcut Bölge'!M119)+('Yatırımlar-Genişleme1'!L119*'Yatırımlar-Genişleme1'!M119)+('Yatırımlar-Genişleme2'!L119*'Yatırımlar-Genişleme2'!M119))/SUM('Yatırımlar-Mevcut Bölge'!L119,'Yatırımlar-Genişleme1'!L119,'Yatırımlar-Genişleme2'!L119),"")</f>
        <v/>
      </c>
      <c r="N119" s="927" t="str">
        <f>IFERROR((('Yatırımlar-Mevcut Bölge'!L119*'Yatırımlar-Mevcut Bölge'!N119)+('Yatırımlar-Genişleme1'!L119*'Yatırımlar-Genişleme1'!N119)+('Yatırımlar-Genişleme2'!L119*'Yatırımlar-Genişleme2'!N119))/SUM('Yatırımlar-Mevcut Bölge'!L119,'Yatırımlar-Genişleme1'!L119,'Yatırımlar-Genişleme2'!L119),"")</f>
        <v/>
      </c>
      <c r="O119" s="969" t="str">
        <f t="shared" si="47"/>
        <v/>
      </c>
      <c r="P119" s="926">
        <f>'Yatırımlar-Mevcut Bölge'!P119+'Yatırımlar-Genişleme1'!P119+'Yatırımlar-Genişleme2'!P119</f>
        <v>0</v>
      </c>
      <c r="Q119" s="927" t="str">
        <f>IFERROR((('Yatırımlar-Mevcut Bölge'!P119*'Yatırımlar-Mevcut Bölge'!Q119)+('Yatırımlar-Genişleme1'!P119*'Yatırımlar-Genişleme1'!Q119)+('Yatırımlar-Genişleme2'!P119*'Yatırımlar-Genişleme2'!Q119))/SUM('Yatırımlar-Mevcut Bölge'!P119,'Yatırımlar-Genişleme1'!P119,'Yatırımlar-Genişleme2'!P119),"")</f>
        <v/>
      </c>
      <c r="R119" s="927" t="str">
        <f>IFERROR((('Yatırımlar-Mevcut Bölge'!P119*'Yatırımlar-Mevcut Bölge'!R119)+('Yatırımlar-Genişleme1'!P119*'Yatırımlar-Genişleme1'!R119)+('Yatırımlar-Genişleme2'!P119*'Yatırımlar-Genişleme2'!R119))/SUM('Yatırımlar-Mevcut Bölge'!P119,'Yatırımlar-Genişleme1'!P119,'Yatırımlar-Genişleme2'!P119),"")</f>
        <v/>
      </c>
      <c r="S119" s="906" t="str">
        <f t="shared" si="48"/>
        <v/>
      </c>
      <c r="T119" s="926">
        <f>'Yatırımlar-Mevcut Bölge'!T119+'Yatırımlar-Genişleme1'!T119+'Yatırımlar-Genişleme2'!T119</f>
        <v>0</v>
      </c>
      <c r="U119" s="927" t="str">
        <f>IFERROR((('Yatırımlar-Mevcut Bölge'!T119*'Yatırımlar-Mevcut Bölge'!U119)+('Yatırımlar-Genişleme1'!T119*'Yatırımlar-Genişleme1'!U119)+('Yatırımlar-Genişleme2'!T119*'Yatırımlar-Genişleme2'!U119))/SUM('Yatırımlar-Mevcut Bölge'!T119,'Yatırımlar-Genişleme1'!T119,'Yatırımlar-Genişleme2'!T119),"")</f>
        <v/>
      </c>
      <c r="V119" s="927" t="str">
        <f>IFERROR((('Yatırımlar-Mevcut Bölge'!T119*'Yatırımlar-Mevcut Bölge'!V119)+('Yatırımlar-Genişleme1'!T119*'Yatırımlar-Genişleme1'!V119)+('Yatırımlar-Genişleme2'!T119*'Yatırımlar-Genişleme2'!V119))/SUM('Yatırımlar-Mevcut Bölge'!T119,'Yatırımlar-Genişleme1'!T119,'Yatırımlar-Genişleme2'!T119),"")</f>
        <v/>
      </c>
      <c r="W119" s="906" t="str">
        <f t="shared" si="49"/>
        <v/>
      </c>
    </row>
    <row r="120" spans="2:23">
      <c r="B120" s="860" t="s">
        <v>491</v>
      </c>
      <c r="C120" s="861" t="s">
        <v>100</v>
      </c>
      <c r="D120" s="926">
        <f>'Yatırımlar-Mevcut Bölge'!D120+'Yatırımlar-Genişleme1'!D120+'Yatırımlar-Genişleme2'!D120</f>
        <v>0</v>
      </c>
      <c r="E120" s="927" t="str">
        <f>IFERROR((('Yatırımlar-Mevcut Bölge'!D120*'Yatırımlar-Mevcut Bölge'!E120)+('Yatırımlar-Genişleme1'!D120*'Yatırımlar-Genişleme1'!E120)+('Yatırımlar-Genişleme2'!D120*'Yatırımlar-Genişleme2'!E120))/SUM('Yatırımlar-Mevcut Bölge'!D120,'Yatırımlar-Genişleme1'!D120,'Yatırımlar-Genişleme2'!D120),"")</f>
        <v/>
      </c>
      <c r="F120" s="927" t="str">
        <f>IFERROR((('Yatırımlar-Mevcut Bölge'!D120*'Yatırımlar-Mevcut Bölge'!F120)+('Yatırımlar-Genişleme1'!D120*'Yatırımlar-Genişleme1'!F120)+('Yatırımlar-Genişleme2'!D120*'Yatırımlar-Genişleme2'!F120))/SUM('Yatırımlar-Mevcut Bölge'!D120,'Yatırımlar-Genişleme1'!D120,'Yatırımlar-Genişleme2'!D120),"")</f>
        <v/>
      </c>
      <c r="G120" s="969" t="str">
        <f t="shared" si="45"/>
        <v/>
      </c>
      <c r="H120" s="926">
        <f>'Yatırımlar-Mevcut Bölge'!H120+'Yatırımlar-Genişleme1'!H120+'Yatırımlar-Genişleme2'!H120</f>
        <v>0</v>
      </c>
      <c r="I120" s="927" t="str">
        <f>IFERROR((('Yatırımlar-Mevcut Bölge'!H120*'Yatırımlar-Mevcut Bölge'!I120)+('Yatırımlar-Genişleme1'!H120*'Yatırımlar-Genişleme1'!I120)+('Yatırımlar-Genişleme2'!H120*'Yatırımlar-Genişleme2'!I120))/SUM('Yatırımlar-Mevcut Bölge'!H120,'Yatırımlar-Genişleme1'!H120,'Yatırımlar-Genişleme2'!H120),"")</f>
        <v/>
      </c>
      <c r="J120" s="927" t="str">
        <f>IFERROR((('Yatırımlar-Mevcut Bölge'!H120*'Yatırımlar-Mevcut Bölge'!J120)+('Yatırımlar-Genişleme1'!H120*'Yatırımlar-Genişleme1'!J120)+('Yatırımlar-Genişleme2'!H120*'Yatırımlar-Genişleme2'!J120))/SUM('Yatırımlar-Mevcut Bölge'!H120,'Yatırımlar-Genişleme1'!H120,'Yatırımlar-Genişleme2'!H120),"")</f>
        <v/>
      </c>
      <c r="K120" s="969" t="str">
        <f t="shared" si="46"/>
        <v/>
      </c>
      <c r="L120" s="926">
        <f>'Yatırımlar-Mevcut Bölge'!L120+'Yatırımlar-Genişleme1'!L120+'Yatırımlar-Genişleme2'!L120</f>
        <v>0</v>
      </c>
      <c r="M120" s="927" t="str">
        <f>IFERROR((('Yatırımlar-Mevcut Bölge'!L120*'Yatırımlar-Mevcut Bölge'!M120)+('Yatırımlar-Genişleme1'!L120*'Yatırımlar-Genişleme1'!M120)+('Yatırımlar-Genişleme2'!L120*'Yatırımlar-Genişleme2'!M120))/SUM('Yatırımlar-Mevcut Bölge'!L120,'Yatırımlar-Genişleme1'!L120,'Yatırımlar-Genişleme2'!L120),"")</f>
        <v/>
      </c>
      <c r="N120" s="927" t="str">
        <f>IFERROR((('Yatırımlar-Mevcut Bölge'!L120*'Yatırımlar-Mevcut Bölge'!N120)+('Yatırımlar-Genişleme1'!L120*'Yatırımlar-Genişleme1'!N120)+('Yatırımlar-Genişleme2'!L120*'Yatırımlar-Genişleme2'!N120))/SUM('Yatırımlar-Mevcut Bölge'!L120,'Yatırımlar-Genişleme1'!L120,'Yatırımlar-Genişleme2'!L120),"")</f>
        <v/>
      </c>
      <c r="O120" s="969" t="str">
        <f t="shared" si="47"/>
        <v/>
      </c>
      <c r="P120" s="926">
        <f>'Yatırımlar-Mevcut Bölge'!P120+'Yatırımlar-Genişleme1'!P120+'Yatırımlar-Genişleme2'!P120</f>
        <v>0</v>
      </c>
      <c r="Q120" s="927" t="str">
        <f>IFERROR((('Yatırımlar-Mevcut Bölge'!P120*'Yatırımlar-Mevcut Bölge'!Q120)+('Yatırımlar-Genişleme1'!P120*'Yatırımlar-Genişleme1'!Q120)+('Yatırımlar-Genişleme2'!P120*'Yatırımlar-Genişleme2'!Q120))/SUM('Yatırımlar-Mevcut Bölge'!P120,'Yatırımlar-Genişleme1'!P120,'Yatırımlar-Genişleme2'!P120),"")</f>
        <v/>
      </c>
      <c r="R120" s="927" t="str">
        <f>IFERROR((('Yatırımlar-Mevcut Bölge'!P120*'Yatırımlar-Mevcut Bölge'!R120)+('Yatırımlar-Genişleme1'!P120*'Yatırımlar-Genişleme1'!R120)+('Yatırımlar-Genişleme2'!P120*'Yatırımlar-Genişleme2'!R120))/SUM('Yatırımlar-Mevcut Bölge'!P120,'Yatırımlar-Genişleme1'!P120,'Yatırımlar-Genişleme2'!P120),"")</f>
        <v/>
      </c>
      <c r="S120" s="906" t="str">
        <f t="shared" si="48"/>
        <v/>
      </c>
      <c r="T120" s="926">
        <f>'Yatırımlar-Mevcut Bölge'!T120+'Yatırımlar-Genişleme1'!T120+'Yatırımlar-Genişleme2'!T120</f>
        <v>0</v>
      </c>
      <c r="U120" s="927" t="str">
        <f>IFERROR((('Yatırımlar-Mevcut Bölge'!T120*'Yatırımlar-Mevcut Bölge'!U120)+('Yatırımlar-Genişleme1'!T120*'Yatırımlar-Genişleme1'!U120)+('Yatırımlar-Genişleme2'!T120*'Yatırımlar-Genişleme2'!U120))/SUM('Yatırımlar-Mevcut Bölge'!T120,'Yatırımlar-Genişleme1'!T120,'Yatırımlar-Genişleme2'!T120),"")</f>
        <v/>
      </c>
      <c r="V120" s="927" t="str">
        <f>IFERROR((('Yatırımlar-Mevcut Bölge'!T120*'Yatırımlar-Mevcut Bölge'!V120)+('Yatırımlar-Genişleme1'!T120*'Yatırımlar-Genişleme1'!V120)+('Yatırımlar-Genişleme2'!T120*'Yatırımlar-Genişleme2'!V120))/SUM('Yatırımlar-Mevcut Bölge'!T120,'Yatırımlar-Genişleme1'!T120,'Yatırımlar-Genişleme2'!T120),"")</f>
        <v/>
      </c>
      <c r="W120" s="906" t="str">
        <f t="shared" si="49"/>
        <v/>
      </c>
    </row>
    <row r="121" spans="2:23">
      <c r="B121" s="860" t="s">
        <v>492</v>
      </c>
      <c r="C121" s="861" t="s">
        <v>100</v>
      </c>
      <c r="D121" s="926">
        <f>'Yatırımlar-Mevcut Bölge'!D121+'Yatırımlar-Genişleme1'!D121+'Yatırımlar-Genişleme2'!D121</f>
        <v>0</v>
      </c>
      <c r="E121" s="927" t="str">
        <f>IFERROR((('Yatırımlar-Mevcut Bölge'!D121*'Yatırımlar-Mevcut Bölge'!E121)+('Yatırımlar-Genişleme1'!D121*'Yatırımlar-Genişleme1'!E121)+('Yatırımlar-Genişleme2'!D121*'Yatırımlar-Genişleme2'!E121))/SUM('Yatırımlar-Mevcut Bölge'!D121,'Yatırımlar-Genişleme1'!D121,'Yatırımlar-Genişleme2'!D121),"")</f>
        <v/>
      </c>
      <c r="F121" s="927" t="str">
        <f>IFERROR((('Yatırımlar-Mevcut Bölge'!D121*'Yatırımlar-Mevcut Bölge'!F121)+('Yatırımlar-Genişleme1'!D121*'Yatırımlar-Genişleme1'!F121)+('Yatırımlar-Genişleme2'!D121*'Yatırımlar-Genişleme2'!F121))/SUM('Yatırımlar-Mevcut Bölge'!D121,'Yatırımlar-Genişleme1'!D121,'Yatırımlar-Genişleme2'!D121),"")</f>
        <v/>
      </c>
      <c r="G121" s="969" t="str">
        <f t="shared" si="45"/>
        <v/>
      </c>
      <c r="H121" s="926">
        <f>'Yatırımlar-Mevcut Bölge'!H121+'Yatırımlar-Genişleme1'!H121+'Yatırımlar-Genişleme2'!H121</f>
        <v>0</v>
      </c>
      <c r="I121" s="927" t="str">
        <f>IFERROR((('Yatırımlar-Mevcut Bölge'!H121*'Yatırımlar-Mevcut Bölge'!I121)+('Yatırımlar-Genişleme1'!H121*'Yatırımlar-Genişleme1'!I121)+('Yatırımlar-Genişleme2'!H121*'Yatırımlar-Genişleme2'!I121))/SUM('Yatırımlar-Mevcut Bölge'!H121,'Yatırımlar-Genişleme1'!H121,'Yatırımlar-Genişleme2'!H121),"")</f>
        <v/>
      </c>
      <c r="J121" s="927" t="str">
        <f>IFERROR((('Yatırımlar-Mevcut Bölge'!H121*'Yatırımlar-Mevcut Bölge'!J121)+('Yatırımlar-Genişleme1'!H121*'Yatırımlar-Genişleme1'!J121)+('Yatırımlar-Genişleme2'!H121*'Yatırımlar-Genişleme2'!J121))/SUM('Yatırımlar-Mevcut Bölge'!H121,'Yatırımlar-Genişleme1'!H121,'Yatırımlar-Genişleme2'!H121),"")</f>
        <v/>
      </c>
      <c r="K121" s="969" t="str">
        <f t="shared" si="46"/>
        <v/>
      </c>
      <c r="L121" s="926">
        <f>'Yatırımlar-Mevcut Bölge'!L121+'Yatırımlar-Genişleme1'!L121+'Yatırımlar-Genişleme2'!L121</f>
        <v>0</v>
      </c>
      <c r="M121" s="927" t="str">
        <f>IFERROR((('Yatırımlar-Mevcut Bölge'!L121*'Yatırımlar-Mevcut Bölge'!M121)+('Yatırımlar-Genişleme1'!L121*'Yatırımlar-Genişleme1'!M121)+('Yatırımlar-Genişleme2'!L121*'Yatırımlar-Genişleme2'!M121))/SUM('Yatırımlar-Mevcut Bölge'!L121,'Yatırımlar-Genişleme1'!L121,'Yatırımlar-Genişleme2'!L121),"")</f>
        <v/>
      </c>
      <c r="N121" s="927" t="str">
        <f>IFERROR((('Yatırımlar-Mevcut Bölge'!L121*'Yatırımlar-Mevcut Bölge'!N121)+('Yatırımlar-Genişleme1'!L121*'Yatırımlar-Genişleme1'!N121)+('Yatırımlar-Genişleme2'!L121*'Yatırımlar-Genişleme2'!N121))/SUM('Yatırımlar-Mevcut Bölge'!L121,'Yatırımlar-Genişleme1'!L121,'Yatırımlar-Genişleme2'!L121),"")</f>
        <v/>
      </c>
      <c r="O121" s="969" t="str">
        <f t="shared" si="47"/>
        <v/>
      </c>
      <c r="P121" s="926">
        <f>'Yatırımlar-Mevcut Bölge'!P121+'Yatırımlar-Genişleme1'!P121+'Yatırımlar-Genişleme2'!P121</f>
        <v>0</v>
      </c>
      <c r="Q121" s="927" t="str">
        <f>IFERROR((('Yatırımlar-Mevcut Bölge'!P121*'Yatırımlar-Mevcut Bölge'!Q121)+('Yatırımlar-Genişleme1'!P121*'Yatırımlar-Genişleme1'!Q121)+('Yatırımlar-Genişleme2'!P121*'Yatırımlar-Genişleme2'!Q121))/SUM('Yatırımlar-Mevcut Bölge'!P121,'Yatırımlar-Genişleme1'!P121,'Yatırımlar-Genişleme2'!P121),"")</f>
        <v/>
      </c>
      <c r="R121" s="927" t="str">
        <f>IFERROR((('Yatırımlar-Mevcut Bölge'!P121*'Yatırımlar-Mevcut Bölge'!R121)+('Yatırımlar-Genişleme1'!P121*'Yatırımlar-Genişleme1'!R121)+('Yatırımlar-Genişleme2'!P121*'Yatırımlar-Genişleme2'!R121))/SUM('Yatırımlar-Mevcut Bölge'!P121,'Yatırımlar-Genişleme1'!P121,'Yatırımlar-Genişleme2'!P121),"")</f>
        <v/>
      </c>
      <c r="S121" s="906" t="str">
        <f t="shared" si="48"/>
        <v/>
      </c>
      <c r="T121" s="926">
        <f>'Yatırımlar-Mevcut Bölge'!T121+'Yatırımlar-Genişleme1'!T121+'Yatırımlar-Genişleme2'!T121</f>
        <v>0</v>
      </c>
      <c r="U121" s="927" t="str">
        <f>IFERROR((('Yatırımlar-Mevcut Bölge'!T121*'Yatırımlar-Mevcut Bölge'!U121)+('Yatırımlar-Genişleme1'!T121*'Yatırımlar-Genişleme1'!U121)+('Yatırımlar-Genişleme2'!T121*'Yatırımlar-Genişleme2'!U121))/SUM('Yatırımlar-Mevcut Bölge'!T121,'Yatırımlar-Genişleme1'!T121,'Yatırımlar-Genişleme2'!T121),"")</f>
        <v/>
      </c>
      <c r="V121" s="927" t="str">
        <f>IFERROR((('Yatırımlar-Mevcut Bölge'!T121*'Yatırımlar-Mevcut Bölge'!V121)+('Yatırımlar-Genişleme1'!T121*'Yatırımlar-Genişleme1'!V121)+('Yatırımlar-Genişleme2'!T121*'Yatırımlar-Genişleme2'!V121))/SUM('Yatırımlar-Mevcut Bölge'!T121,'Yatırımlar-Genişleme1'!T121,'Yatırımlar-Genişleme2'!T121),"")</f>
        <v/>
      </c>
      <c r="W121" s="906" t="str">
        <f t="shared" si="49"/>
        <v/>
      </c>
    </row>
    <row r="122" spans="2:23">
      <c r="B122" s="860" t="s">
        <v>493</v>
      </c>
      <c r="C122" s="861" t="s">
        <v>100</v>
      </c>
      <c r="D122" s="926">
        <f>'Yatırımlar-Mevcut Bölge'!D122+'Yatırımlar-Genişleme1'!D122+'Yatırımlar-Genişleme2'!D122</f>
        <v>0</v>
      </c>
      <c r="E122" s="927" t="str">
        <f>IFERROR((('Yatırımlar-Mevcut Bölge'!D122*'Yatırımlar-Mevcut Bölge'!E122)+('Yatırımlar-Genişleme1'!D122*'Yatırımlar-Genişleme1'!E122)+('Yatırımlar-Genişleme2'!D122*'Yatırımlar-Genişleme2'!E122))/SUM('Yatırımlar-Mevcut Bölge'!D122,'Yatırımlar-Genişleme1'!D122,'Yatırımlar-Genişleme2'!D122),"")</f>
        <v/>
      </c>
      <c r="F122" s="927" t="str">
        <f>IFERROR((('Yatırımlar-Mevcut Bölge'!D122*'Yatırımlar-Mevcut Bölge'!F122)+('Yatırımlar-Genişleme1'!D122*'Yatırımlar-Genişleme1'!F122)+('Yatırımlar-Genişleme2'!D122*'Yatırımlar-Genişleme2'!F122))/SUM('Yatırımlar-Mevcut Bölge'!D122,'Yatırımlar-Genişleme1'!D122,'Yatırımlar-Genişleme2'!D122),"")</f>
        <v/>
      </c>
      <c r="G122" s="969" t="str">
        <f t="shared" si="45"/>
        <v/>
      </c>
      <c r="H122" s="926">
        <f>'Yatırımlar-Mevcut Bölge'!H122+'Yatırımlar-Genişleme1'!H122+'Yatırımlar-Genişleme2'!H122</f>
        <v>0</v>
      </c>
      <c r="I122" s="927" t="str">
        <f>IFERROR((('Yatırımlar-Mevcut Bölge'!H122*'Yatırımlar-Mevcut Bölge'!I122)+('Yatırımlar-Genişleme1'!H122*'Yatırımlar-Genişleme1'!I122)+('Yatırımlar-Genişleme2'!H122*'Yatırımlar-Genişleme2'!I122))/SUM('Yatırımlar-Mevcut Bölge'!H122,'Yatırımlar-Genişleme1'!H122,'Yatırımlar-Genişleme2'!H122),"")</f>
        <v/>
      </c>
      <c r="J122" s="927" t="str">
        <f>IFERROR((('Yatırımlar-Mevcut Bölge'!H122*'Yatırımlar-Mevcut Bölge'!J122)+('Yatırımlar-Genişleme1'!H122*'Yatırımlar-Genişleme1'!J122)+('Yatırımlar-Genişleme2'!H122*'Yatırımlar-Genişleme2'!J122))/SUM('Yatırımlar-Mevcut Bölge'!H122,'Yatırımlar-Genişleme1'!H122,'Yatırımlar-Genişleme2'!H122),"")</f>
        <v/>
      </c>
      <c r="K122" s="969" t="str">
        <f t="shared" si="46"/>
        <v/>
      </c>
      <c r="L122" s="926">
        <f>'Yatırımlar-Mevcut Bölge'!L122+'Yatırımlar-Genişleme1'!L122+'Yatırımlar-Genişleme2'!L122</f>
        <v>0</v>
      </c>
      <c r="M122" s="927" t="str">
        <f>IFERROR((('Yatırımlar-Mevcut Bölge'!L122*'Yatırımlar-Mevcut Bölge'!M122)+('Yatırımlar-Genişleme1'!L122*'Yatırımlar-Genişleme1'!M122)+('Yatırımlar-Genişleme2'!L122*'Yatırımlar-Genişleme2'!M122))/SUM('Yatırımlar-Mevcut Bölge'!L122,'Yatırımlar-Genişleme1'!L122,'Yatırımlar-Genişleme2'!L122),"")</f>
        <v/>
      </c>
      <c r="N122" s="927" t="str">
        <f>IFERROR((('Yatırımlar-Mevcut Bölge'!L122*'Yatırımlar-Mevcut Bölge'!N122)+('Yatırımlar-Genişleme1'!L122*'Yatırımlar-Genişleme1'!N122)+('Yatırımlar-Genişleme2'!L122*'Yatırımlar-Genişleme2'!N122))/SUM('Yatırımlar-Mevcut Bölge'!L122,'Yatırımlar-Genişleme1'!L122,'Yatırımlar-Genişleme2'!L122),"")</f>
        <v/>
      </c>
      <c r="O122" s="969" t="str">
        <f t="shared" si="47"/>
        <v/>
      </c>
      <c r="P122" s="926">
        <f>'Yatırımlar-Mevcut Bölge'!P122+'Yatırımlar-Genişleme1'!P122+'Yatırımlar-Genişleme2'!P122</f>
        <v>0</v>
      </c>
      <c r="Q122" s="927" t="str">
        <f>IFERROR((('Yatırımlar-Mevcut Bölge'!P122*'Yatırımlar-Mevcut Bölge'!Q122)+('Yatırımlar-Genişleme1'!P122*'Yatırımlar-Genişleme1'!Q122)+('Yatırımlar-Genişleme2'!P122*'Yatırımlar-Genişleme2'!Q122))/SUM('Yatırımlar-Mevcut Bölge'!P122,'Yatırımlar-Genişleme1'!P122,'Yatırımlar-Genişleme2'!P122),"")</f>
        <v/>
      </c>
      <c r="R122" s="927" t="str">
        <f>IFERROR((('Yatırımlar-Mevcut Bölge'!P122*'Yatırımlar-Mevcut Bölge'!R122)+('Yatırımlar-Genişleme1'!P122*'Yatırımlar-Genişleme1'!R122)+('Yatırımlar-Genişleme2'!P122*'Yatırımlar-Genişleme2'!R122))/SUM('Yatırımlar-Mevcut Bölge'!P122,'Yatırımlar-Genişleme1'!P122,'Yatırımlar-Genişleme2'!P122),"")</f>
        <v/>
      </c>
      <c r="S122" s="906" t="str">
        <f t="shared" si="48"/>
        <v/>
      </c>
      <c r="T122" s="926">
        <f>'Yatırımlar-Mevcut Bölge'!T122+'Yatırımlar-Genişleme1'!T122+'Yatırımlar-Genişleme2'!T122</f>
        <v>0</v>
      </c>
      <c r="U122" s="927" t="str">
        <f>IFERROR((('Yatırımlar-Mevcut Bölge'!T122*'Yatırımlar-Mevcut Bölge'!U122)+('Yatırımlar-Genişleme1'!T122*'Yatırımlar-Genişleme1'!U122)+('Yatırımlar-Genişleme2'!T122*'Yatırımlar-Genişleme2'!U122))/SUM('Yatırımlar-Mevcut Bölge'!T122,'Yatırımlar-Genişleme1'!T122,'Yatırımlar-Genişleme2'!T122),"")</f>
        <v/>
      </c>
      <c r="V122" s="927" t="str">
        <f>IFERROR((('Yatırımlar-Mevcut Bölge'!T122*'Yatırımlar-Mevcut Bölge'!V122)+('Yatırımlar-Genişleme1'!T122*'Yatırımlar-Genişleme1'!V122)+('Yatırımlar-Genişleme2'!T122*'Yatırımlar-Genişleme2'!V122))/SUM('Yatırımlar-Mevcut Bölge'!T122,'Yatırımlar-Genişleme1'!T122,'Yatırımlar-Genişleme2'!T122),"")</f>
        <v/>
      </c>
      <c r="W122" s="906" t="str">
        <f t="shared" si="49"/>
        <v/>
      </c>
    </row>
    <row r="123" spans="2:23">
      <c r="B123" s="860" t="s">
        <v>494</v>
      </c>
      <c r="C123" s="861" t="s">
        <v>100</v>
      </c>
      <c r="D123" s="926">
        <f>'Yatırımlar-Mevcut Bölge'!D123+'Yatırımlar-Genişleme1'!D123+'Yatırımlar-Genişleme2'!D123</f>
        <v>0</v>
      </c>
      <c r="E123" s="927" t="str">
        <f>IFERROR((('Yatırımlar-Mevcut Bölge'!D123*'Yatırımlar-Mevcut Bölge'!E123)+('Yatırımlar-Genişleme1'!D123*'Yatırımlar-Genişleme1'!E123)+('Yatırımlar-Genişleme2'!D123*'Yatırımlar-Genişleme2'!E123))/SUM('Yatırımlar-Mevcut Bölge'!D123,'Yatırımlar-Genişleme1'!D123,'Yatırımlar-Genişleme2'!D123),"")</f>
        <v/>
      </c>
      <c r="F123" s="927" t="str">
        <f>IFERROR((('Yatırımlar-Mevcut Bölge'!D123*'Yatırımlar-Mevcut Bölge'!F123)+('Yatırımlar-Genişleme1'!D123*'Yatırımlar-Genişleme1'!F123)+('Yatırımlar-Genişleme2'!D123*'Yatırımlar-Genişleme2'!F123))/SUM('Yatırımlar-Mevcut Bölge'!D123,'Yatırımlar-Genişleme1'!D123,'Yatırımlar-Genişleme2'!D123),"")</f>
        <v/>
      </c>
      <c r="G123" s="969" t="str">
        <f t="shared" si="45"/>
        <v/>
      </c>
      <c r="H123" s="926">
        <f>'Yatırımlar-Mevcut Bölge'!H123+'Yatırımlar-Genişleme1'!H123+'Yatırımlar-Genişleme2'!H123</f>
        <v>0</v>
      </c>
      <c r="I123" s="927" t="str">
        <f>IFERROR((('Yatırımlar-Mevcut Bölge'!H123*'Yatırımlar-Mevcut Bölge'!I123)+('Yatırımlar-Genişleme1'!H123*'Yatırımlar-Genişleme1'!I123)+('Yatırımlar-Genişleme2'!H123*'Yatırımlar-Genişleme2'!I123))/SUM('Yatırımlar-Mevcut Bölge'!H123,'Yatırımlar-Genişleme1'!H123,'Yatırımlar-Genişleme2'!H123),"")</f>
        <v/>
      </c>
      <c r="J123" s="927" t="str">
        <f>IFERROR((('Yatırımlar-Mevcut Bölge'!H123*'Yatırımlar-Mevcut Bölge'!J123)+('Yatırımlar-Genişleme1'!H123*'Yatırımlar-Genişleme1'!J123)+('Yatırımlar-Genişleme2'!H123*'Yatırımlar-Genişleme2'!J123))/SUM('Yatırımlar-Mevcut Bölge'!H123,'Yatırımlar-Genişleme1'!H123,'Yatırımlar-Genişleme2'!H123),"")</f>
        <v/>
      </c>
      <c r="K123" s="969" t="str">
        <f t="shared" si="46"/>
        <v/>
      </c>
      <c r="L123" s="926">
        <f>'Yatırımlar-Mevcut Bölge'!L123+'Yatırımlar-Genişleme1'!L123+'Yatırımlar-Genişleme2'!L123</f>
        <v>0</v>
      </c>
      <c r="M123" s="927" t="str">
        <f>IFERROR((('Yatırımlar-Mevcut Bölge'!L123*'Yatırımlar-Mevcut Bölge'!M123)+('Yatırımlar-Genişleme1'!L123*'Yatırımlar-Genişleme1'!M123)+('Yatırımlar-Genişleme2'!L123*'Yatırımlar-Genişleme2'!M123))/SUM('Yatırımlar-Mevcut Bölge'!L123,'Yatırımlar-Genişleme1'!L123,'Yatırımlar-Genişleme2'!L123),"")</f>
        <v/>
      </c>
      <c r="N123" s="927" t="str">
        <f>IFERROR((('Yatırımlar-Mevcut Bölge'!L123*'Yatırımlar-Mevcut Bölge'!N123)+('Yatırımlar-Genişleme1'!L123*'Yatırımlar-Genişleme1'!N123)+('Yatırımlar-Genişleme2'!L123*'Yatırımlar-Genişleme2'!N123))/SUM('Yatırımlar-Mevcut Bölge'!L123,'Yatırımlar-Genişleme1'!L123,'Yatırımlar-Genişleme2'!L123),"")</f>
        <v/>
      </c>
      <c r="O123" s="969" t="str">
        <f t="shared" si="47"/>
        <v/>
      </c>
      <c r="P123" s="926">
        <f>'Yatırımlar-Mevcut Bölge'!P123+'Yatırımlar-Genişleme1'!P123+'Yatırımlar-Genişleme2'!P123</f>
        <v>0</v>
      </c>
      <c r="Q123" s="927" t="str">
        <f>IFERROR((('Yatırımlar-Mevcut Bölge'!P123*'Yatırımlar-Mevcut Bölge'!Q123)+('Yatırımlar-Genişleme1'!P123*'Yatırımlar-Genişleme1'!Q123)+('Yatırımlar-Genişleme2'!P123*'Yatırımlar-Genişleme2'!Q123))/SUM('Yatırımlar-Mevcut Bölge'!P123,'Yatırımlar-Genişleme1'!P123,'Yatırımlar-Genişleme2'!P123),"")</f>
        <v/>
      </c>
      <c r="R123" s="927" t="str">
        <f>IFERROR((('Yatırımlar-Mevcut Bölge'!P123*'Yatırımlar-Mevcut Bölge'!R123)+('Yatırımlar-Genişleme1'!P123*'Yatırımlar-Genişleme1'!R123)+('Yatırımlar-Genişleme2'!P123*'Yatırımlar-Genişleme2'!R123))/SUM('Yatırımlar-Mevcut Bölge'!P123,'Yatırımlar-Genişleme1'!P123,'Yatırımlar-Genişleme2'!P123),"")</f>
        <v/>
      </c>
      <c r="S123" s="906" t="str">
        <f t="shared" si="48"/>
        <v/>
      </c>
      <c r="T123" s="926">
        <f>'Yatırımlar-Mevcut Bölge'!T123+'Yatırımlar-Genişleme1'!T123+'Yatırımlar-Genişleme2'!T123</f>
        <v>0</v>
      </c>
      <c r="U123" s="927" t="str">
        <f>IFERROR((('Yatırımlar-Mevcut Bölge'!T123*'Yatırımlar-Mevcut Bölge'!U123)+('Yatırımlar-Genişleme1'!T123*'Yatırımlar-Genişleme1'!U123)+('Yatırımlar-Genişleme2'!T123*'Yatırımlar-Genişleme2'!U123))/SUM('Yatırımlar-Mevcut Bölge'!T123,'Yatırımlar-Genişleme1'!T123,'Yatırımlar-Genişleme2'!T123),"")</f>
        <v/>
      </c>
      <c r="V123" s="927" t="str">
        <f>IFERROR((('Yatırımlar-Mevcut Bölge'!T123*'Yatırımlar-Mevcut Bölge'!V123)+('Yatırımlar-Genişleme1'!T123*'Yatırımlar-Genişleme1'!V123)+('Yatırımlar-Genişleme2'!T123*'Yatırımlar-Genişleme2'!V123))/SUM('Yatırımlar-Mevcut Bölge'!T123,'Yatırımlar-Genişleme1'!T123,'Yatırımlar-Genişleme2'!T123),"")</f>
        <v/>
      </c>
      <c r="W123" s="906" t="str">
        <f t="shared" si="49"/>
        <v/>
      </c>
    </row>
    <row r="124" spans="2:23">
      <c r="B124" s="860" t="s">
        <v>495</v>
      </c>
      <c r="C124" s="861" t="s">
        <v>100</v>
      </c>
      <c r="D124" s="926">
        <f>'Yatırımlar-Mevcut Bölge'!D124+'Yatırımlar-Genişleme1'!D124+'Yatırımlar-Genişleme2'!D124</f>
        <v>0</v>
      </c>
      <c r="E124" s="927" t="str">
        <f>IFERROR((('Yatırımlar-Mevcut Bölge'!D124*'Yatırımlar-Mevcut Bölge'!E124)+('Yatırımlar-Genişleme1'!D124*'Yatırımlar-Genişleme1'!E124)+('Yatırımlar-Genişleme2'!D124*'Yatırımlar-Genişleme2'!E124))/SUM('Yatırımlar-Mevcut Bölge'!D124,'Yatırımlar-Genişleme1'!D124,'Yatırımlar-Genişleme2'!D124),"")</f>
        <v/>
      </c>
      <c r="F124" s="927" t="str">
        <f>IFERROR((('Yatırımlar-Mevcut Bölge'!D124*'Yatırımlar-Mevcut Bölge'!F124)+('Yatırımlar-Genişleme1'!D124*'Yatırımlar-Genişleme1'!F124)+('Yatırımlar-Genişleme2'!D124*'Yatırımlar-Genişleme2'!F124))/SUM('Yatırımlar-Mevcut Bölge'!D124,'Yatırımlar-Genişleme1'!D124,'Yatırımlar-Genişleme2'!D124),"")</f>
        <v/>
      </c>
      <c r="G124" s="969" t="str">
        <f t="shared" si="45"/>
        <v/>
      </c>
      <c r="H124" s="926">
        <f>'Yatırımlar-Mevcut Bölge'!H124+'Yatırımlar-Genişleme1'!H124+'Yatırımlar-Genişleme2'!H124</f>
        <v>0</v>
      </c>
      <c r="I124" s="927" t="str">
        <f>IFERROR((('Yatırımlar-Mevcut Bölge'!H124*'Yatırımlar-Mevcut Bölge'!I124)+('Yatırımlar-Genişleme1'!H124*'Yatırımlar-Genişleme1'!I124)+('Yatırımlar-Genişleme2'!H124*'Yatırımlar-Genişleme2'!I124))/SUM('Yatırımlar-Mevcut Bölge'!H124,'Yatırımlar-Genişleme1'!H124,'Yatırımlar-Genişleme2'!H124),"")</f>
        <v/>
      </c>
      <c r="J124" s="927" t="str">
        <f>IFERROR((('Yatırımlar-Mevcut Bölge'!H124*'Yatırımlar-Mevcut Bölge'!J124)+('Yatırımlar-Genişleme1'!H124*'Yatırımlar-Genişleme1'!J124)+('Yatırımlar-Genişleme2'!H124*'Yatırımlar-Genişleme2'!J124))/SUM('Yatırımlar-Mevcut Bölge'!H124,'Yatırımlar-Genişleme1'!H124,'Yatırımlar-Genişleme2'!H124),"")</f>
        <v/>
      </c>
      <c r="K124" s="969" t="str">
        <f t="shared" si="46"/>
        <v/>
      </c>
      <c r="L124" s="926">
        <f>'Yatırımlar-Mevcut Bölge'!L124+'Yatırımlar-Genişleme1'!L124+'Yatırımlar-Genişleme2'!L124</f>
        <v>0</v>
      </c>
      <c r="M124" s="927" t="str">
        <f>IFERROR((('Yatırımlar-Mevcut Bölge'!L124*'Yatırımlar-Mevcut Bölge'!M124)+('Yatırımlar-Genişleme1'!L124*'Yatırımlar-Genişleme1'!M124)+('Yatırımlar-Genişleme2'!L124*'Yatırımlar-Genişleme2'!M124))/SUM('Yatırımlar-Mevcut Bölge'!L124,'Yatırımlar-Genişleme1'!L124,'Yatırımlar-Genişleme2'!L124),"")</f>
        <v/>
      </c>
      <c r="N124" s="927" t="str">
        <f>IFERROR((('Yatırımlar-Mevcut Bölge'!L124*'Yatırımlar-Mevcut Bölge'!N124)+('Yatırımlar-Genişleme1'!L124*'Yatırımlar-Genişleme1'!N124)+('Yatırımlar-Genişleme2'!L124*'Yatırımlar-Genişleme2'!N124))/SUM('Yatırımlar-Mevcut Bölge'!L124,'Yatırımlar-Genişleme1'!L124,'Yatırımlar-Genişleme2'!L124),"")</f>
        <v/>
      </c>
      <c r="O124" s="969" t="str">
        <f t="shared" si="47"/>
        <v/>
      </c>
      <c r="P124" s="926">
        <f>'Yatırımlar-Mevcut Bölge'!P124+'Yatırımlar-Genişleme1'!P124+'Yatırımlar-Genişleme2'!P124</f>
        <v>0</v>
      </c>
      <c r="Q124" s="927" t="str">
        <f>IFERROR((('Yatırımlar-Mevcut Bölge'!P124*'Yatırımlar-Mevcut Bölge'!Q124)+('Yatırımlar-Genişleme1'!P124*'Yatırımlar-Genişleme1'!Q124)+('Yatırımlar-Genişleme2'!P124*'Yatırımlar-Genişleme2'!Q124))/SUM('Yatırımlar-Mevcut Bölge'!P124,'Yatırımlar-Genişleme1'!P124,'Yatırımlar-Genişleme2'!P124),"")</f>
        <v/>
      </c>
      <c r="R124" s="927" t="str">
        <f>IFERROR((('Yatırımlar-Mevcut Bölge'!P124*'Yatırımlar-Mevcut Bölge'!R124)+('Yatırımlar-Genişleme1'!P124*'Yatırımlar-Genişleme1'!R124)+('Yatırımlar-Genişleme2'!P124*'Yatırımlar-Genişleme2'!R124))/SUM('Yatırımlar-Mevcut Bölge'!P124,'Yatırımlar-Genişleme1'!P124,'Yatırımlar-Genişleme2'!P124),"")</f>
        <v/>
      </c>
      <c r="S124" s="906" t="str">
        <f t="shared" si="48"/>
        <v/>
      </c>
      <c r="T124" s="926">
        <f>'Yatırımlar-Mevcut Bölge'!T124+'Yatırımlar-Genişleme1'!T124+'Yatırımlar-Genişleme2'!T124</f>
        <v>0</v>
      </c>
      <c r="U124" s="927" t="str">
        <f>IFERROR((('Yatırımlar-Mevcut Bölge'!T124*'Yatırımlar-Mevcut Bölge'!U124)+('Yatırımlar-Genişleme1'!T124*'Yatırımlar-Genişleme1'!U124)+('Yatırımlar-Genişleme2'!T124*'Yatırımlar-Genişleme2'!U124))/SUM('Yatırımlar-Mevcut Bölge'!T124,'Yatırımlar-Genişleme1'!T124,'Yatırımlar-Genişleme2'!T124),"")</f>
        <v/>
      </c>
      <c r="V124" s="927" t="str">
        <f>IFERROR((('Yatırımlar-Mevcut Bölge'!T124*'Yatırımlar-Mevcut Bölge'!V124)+('Yatırımlar-Genişleme1'!T124*'Yatırımlar-Genişleme1'!V124)+('Yatırımlar-Genişleme2'!T124*'Yatırımlar-Genişleme2'!V124))/SUM('Yatırımlar-Mevcut Bölge'!T124,'Yatırımlar-Genişleme1'!T124,'Yatırımlar-Genişleme2'!T124),"")</f>
        <v/>
      </c>
      <c r="W124" s="906" t="str">
        <f t="shared" si="49"/>
        <v/>
      </c>
    </row>
    <row r="125" spans="2:23">
      <c r="B125" s="860" t="s">
        <v>496</v>
      </c>
      <c r="C125" s="861" t="s">
        <v>100</v>
      </c>
      <c r="D125" s="926">
        <f>'Yatırımlar-Mevcut Bölge'!D125+'Yatırımlar-Genişleme1'!D125+'Yatırımlar-Genişleme2'!D125</f>
        <v>0</v>
      </c>
      <c r="E125" s="927" t="str">
        <f>IFERROR((('Yatırımlar-Mevcut Bölge'!D125*'Yatırımlar-Mevcut Bölge'!E125)+('Yatırımlar-Genişleme1'!D125*'Yatırımlar-Genişleme1'!E125)+('Yatırımlar-Genişleme2'!D125*'Yatırımlar-Genişleme2'!E125))/SUM('Yatırımlar-Mevcut Bölge'!D125,'Yatırımlar-Genişleme1'!D125,'Yatırımlar-Genişleme2'!D125),"")</f>
        <v/>
      </c>
      <c r="F125" s="927" t="str">
        <f>IFERROR((('Yatırımlar-Mevcut Bölge'!D125*'Yatırımlar-Mevcut Bölge'!F125)+('Yatırımlar-Genişleme1'!D125*'Yatırımlar-Genişleme1'!F125)+('Yatırımlar-Genişleme2'!D125*'Yatırımlar-Genişleme2'!F125))/SUM('Yatırımlar-Mevcut Bölge'!D125,'Yatırımlar-Genişleme1'!D125,'Yatırımlar-Genişleme2'!D125),"")</f>
        <v/>
      </c>
      <c r="G125" s="969" t="str">
        <f t="shared" si="45"/>
        <v/>
      </c>
      <c r="H125" s="926">
        <f>'Yatırımlar-Mevcut Bölge'!H125+'Yatırımlar-Genişleme1'!H125+'Yatırımlar-Genişleme2'!H125</f>
        <v>0</v>
      </c>
      <c r="I125" s="927" t="str">
        <f>IFERROR((('Yatırımlar-Mevcut Bölge'!H125*'Yatırımlar-Mevcut Bölge'!I125)+('Yatırımlar-Genişleme1'!H125*'Yatırımlar-Genişleme1'!I125)+('Yatırımlar-Genişleme2'!H125*'Yatırımlar-Genişleme2'!I125))/SUM('Yatırımlar-Mevcut Bölge'!H125,'Yatırımlar-Genişleme1'!H125,'Yatırımlar-Genişleme2'!H125),"")</f>
        <v/>
      </c>
      <c r="J125" s="927" t="str">
        <f>IFERROR((('Yatırımlar-Mevcut Bölge'!H125*'Yatırımlar-Mevcut Bölge'!J125)+('Yatırımlar-Genişleme1'!H125*'Yatırımlar-Genişleme1'!J125)+('Yatırımlar-Genişleme2'!H125*'Yatırımlar-Genişleme2'!J125))/SUM('Yatırımlar-Mevcut Bölge'!H125,'Yatırımlar-Genişleme1'!H125,'Yatırımlar-Genişleme2'!H125),"")</f>
        <v/>
      </c>
      <c r="K125" s="969" t="str">
        <f t="shared" si="46"/>
        <v/>
      </c>
      <c r="L125" s="926">
        <f>'Yatırımlar-Mevcut Bölge'!L125+'Yatırımlar-Genişleme1'!L125+'Yatırımlar-Genişleme2'!L125</f>
        <v>0</v>
      </c>
      <c r="M125" s="927" t="str">
        <f>IFERROR((('Yatırımlar-Mevcut Bölge'!L125*'Yatırımlar-Mevcut Bölge'!M125)+('Yatırımlar-Genişleme1'!L125*'Yatırımlar-Genişleme1'!M125)+('Yatırımlar-Genişleme2'!L125*'Yatırımlar-Genişleme2'!M125))/SUM('Yatırımlar-Mevcut Bölge'!L125,'Yatırımlar-Genişleme1'!L125,'Yatırımlar-Genişleme2'!L125),"")</f>
        <v/>
      </c>
      <c r="N125" s="927" t="str">
        <f>IFERROR((('Yatırımlar-Mevcut Bölge'!L125*'Yatırımlar-Mevcut Bölge'!N125)+('Yatırımlar-Genişleme1'!L125*'Yatırımlar-Genişleme1'!N125)+('Yatırımlar-Genişleme2'!L125*'Yatırımlar-Genişleme2'!N125))/SUM('Yatırımlar-Mevcut Bölge'!L125,'Yatırımlar-Genişleme1'!L125,'Yatırımlar-Genişleme2'!L125),"")</f>
        <v/>
      </c>
      <c r="O125" s="969" t="str">
        <f t="shared" si="47"/>
        <v/>
      </c>
      <c r="P125" s="926">
        <f>'Yatırımlar-Mevcut Bölge'!P125+'Yatırımlar-Genişleme1'!P125+'Yatırımlar-Genişleme2'!P125</f>
        <v>0</v>
      </c>
      <c r="Q125" s="927" t="str">
        <f>IFERROR((('Yatırımlar-Mevcut Bölge'!P125*'Yatırımlar-Mevcut Bölge'!Q125)+('Yatırımlar-Genişleme1'!P125*'Yatırımlar-Genişleme1'!Q125)+('Yatırımlar-Genişleme2'!P125*'Yatırımlar-Genişleme2'!Q125))/SUM('Yatırımlar-Mevcut Bölge'!P125,'Yatırımlar-Genişleme1'!P125,'Yatırımlar-Genişleme2'!P125),"")</f>
        <v/>
      </c>
      <c r="R125" s="927" t="str">
        <f>IFERROR((('Yatırımlar-Mevcut Bölge'!P125*'Yatırımlar-Mevcut Bölge'!R125)+('Yatırımlar-Genişleme1'!P125*'Yatırımlar-Genişleme1'!R125)+('Yatırımlar-Genişleme2'!P125*'Yatırımlar-Genişleme2'!R125))/SUM('Yatırımlar-Mevcut Bölge'!P125,'Yatırımlar-Genişleme1'!P125,'Yatırımlar-Genişleme2'!P125),"")</f>
        <v/>
      </c>
      <c r="S125" s="906" t="str">
        <f t="shared" si="48"/>
        <v/>
      </c>
      <c r="T125" s="926">
        <f>'Yatırımlar-Mevcut Bölge'!T125+'Yatırımlar-Genişleme1'!T125+'Yatırımlar-Genişleme2'!T125</f>
        <v>0</v>
      </c>
      <c r="U125" s="927" t="str">
        <f>IFERROR((('Yatırımlar-Mevcut Bölge'!T125*'Yatırımlar-Mevcut Bölge'!U125)+('Yatırımlar-Genişleme1'!T125*'Yatırımlar-Genişleme1'!U125)+('Yatırımlar-Genişleme2'!T125*'Yatırımlar-Genişleme2'!U125))/SUM('Yatırımlar-Mevcut Bölge'!T125,'Yatırımlar-Genişleme1'!T125,'Yatırımlar-Genişleme2'!T125),"")</f>
        <v/>
      </c>
      <c r="V125" s="927" t="str">
        <f>IFERROR((('Yatırımlar-Mevcut Bölge'!T125*'Yatırımlar-Mevcut Bölge'!V125)+('Yatırımlar-Genişleme1'!T125*'Yatırımlar-Genişleme1'!V125)+('Yatırımlar-Genişleme2'!T125*'Yatırımlar-Genişleme2'!V125))/SUM('Yatırımlar-Mevcut Bölge'!T125,'Yatırımlar-Genişleme1'!T125,'Yatırımlar-Genişleme2'!T125),"")</f>
        <v/>
      </c>
      <c r="W125" s="906" t="str">
        <f t="shared" si="49"/>
        <v/>
      </c>
    </row>
    <row r="126" spans="2:23">
      <c r="B126" s="860" t="s">
        <v>497</v>
      </c>
      <c r="C126" s="861" t="s">
        <v>100</v>
      </c>
      <c r="D126" s="926">
        <f>'Yatırımlar-Mevcut Bölge'!D126+'Yatırımlar-Genişleme1'!D126+'Yatırımlar-Genişleme2'!D126</f>
        <v>0</v>
      </c>
      <c r="E126" s="927" t="str">
        <f>IFERROR((('Yatırımlar-Mevcut Bölge'!D126*'Yatırımlar-Mevcut Bölge'!E126)+('Yatırımlar-Genişleme1'!D126*'Yatırımlar-Genişleme1'!E126)+('Yatırımlar-Genişleme2'!D126*'Yatırımlar-Genişleme2'!E126))/SUM('Yatırımlar-Mevcut Bölge'!D126,'Yatırımlar-Genişleme1'!D126,'Yatırımlar-Genişleme2'!D126),"")</f>
        <v/>
      </c>
      <c r="F126" s="927" t="str">
        <f>IFERROR((('Yatırımlar-Mevcut Bölge'!D126*'Yatırımlar-Mevcut Bölge'!F126)+('Yatırımlar-Genişleme1'!D126*'Yatırımlar-Genişleme1'!F126)+('Yatırımlar-Genişleme2'!D126*'Yatırımlar-Genişleme2'!F126))/SUM('Yatırımlar-Mevcut Bölge'!D126,'Yatırımlar-Genişleme1'!D126,'Yatırımlar-Genişleme2'!D126),"")</f>
        <v/>
      </c>
      <c r="G126" s="969" t="str">
        <f t="shared" si="45"/>
        <v/>
      </c>
      <c r="H126" s="926">
        <f>'Yatırımlar-Mevcut Bölge'!H126+'Yatırımlar-Genişleme1'!H126+'Yatırımlar-Genişleme2'!H126</f>
        <v>0</v>
      </c>
      <c r="I126" s="927" t="str">
        <f>IFERROR((('Yatırımlar-Mevcut Bölge'!H126*'Yatırımlar-Mevcut Bölge'!I126)+('Yatırımlar-Genişleme1'!H126*'Yatırımlar-Genişleme1'!I126)+('Yatırımlar-Genişleme2'!H126*'Yatırımlar-Genişleme2'!I126))/SUM('Yatırımlar-Mevcut Bölge'!H126,'Yatırımlar-Genişleme1'!H126,'Yatırımlar-Genişleme2'!H126),"")</f>
        <v/>
      </c>
      <c r="J126" s="927" t="str">
        <f>IFERROR((('Yatırımlar-Mevcut Bölge'!H126*'Yatırımlar-Mevcut Bölge'!J126)+('Yatırımlar-Genişleme1'!H126*'Yatırımlar-Genişleme1'!J126)+('Yatırımlar-Genişleme2'!H126*'Yatırımlar-Genişleme2'!J126))/SUM('Yatırımlar-Mevcut Bölge'!H126,'Yatırımlar-Genişleme1'!H126,'Yatırımlar-Genişleme2'!H126),"")</f>
        <v/>
      </c>
      <c r="K126" s="969" t="str">
        <f t="shared" si="46"/>
        <v/>
      </c>
      <c r="L126" s="926">
        <f>'Yatırımlar-Mevcut Bölge'!L126+'Yatırımlar-Genişleme1'!L126+'Yatırımlar-Genişleme2'!L126</f>
        <v>0</v>
      </c>
      <c r="M126" s="927" t="str">
        <f>IFERROR((('Yatırımlar-Mevcut Bölge'!L126*'Yatırımlar-Mevcut Bölge'!M126)+('Yatırımlar-Genişleme1'!L126*'Yatırımlar-Genişleme1'!M126)+('Yatırımlar-Genişleme2'!L126*'Yatırımlar-Genişleme2'!M126))/SUM('Yatırımlar-Mevcut Bölge'!L126,'Yatırımlar-Genişleme1'!L126,'Yatırımlar-Genişleme2'!L126),"")</f>
        <v/>
      </c>
      <c r="N126" s="927" t="str">
        <f>IFERROR((('Yatırımlar-Mevcut Bölge'!L126*'Yatırımlar-Mevcut Bölge'!N126)+('Yatırımlar-Genişleme1'!L126*'Yatırımlar-Genişleme1'!N126)+('Yatırımlar-Genişleme2'!L126*'Yatırımlar-Genişleme2'!N126))/SUM('Yatırımlar-Mevcut Bölge'!L126,'Yatırımlar-Genişleme1'!L126,'Yatırımlar-Genişleme2'!L126),"")</f>
        <v/>
      </c>
      <c r="O126" s="969" t="str">
        <f t="shared" si="47"/>
        <v/>
      </c>
      <c r="P126" s="926">
        <f>'Yatırımlar-Mevcut Bölge'!P126+'Yatırımlar-Genişleme1'!P126+'Yatırımlar-Genişleme2'!P126</f>
        <v>0</v>
      </c>
      <c r="Q126" s="927" t="str">
        <f>IFERROR((('Yatırımlar-Mevcut Bölge'!P126*'Yatırımlar-Mevcut Bölge'!Q126)+('Yatırımlar-Genişleme1'!P126*'Yatırımlar-Genişleme1'!Q126)+('Yatırımlar-Genişleme2'!P126*'Yatırımlar-Genişleme2'!Q126))/SUM('Yatırımlar-Mevcut Bölge'!P126,'Yatırımlar-Genişleme1'!P126,'Yatırımlar-Genişleme2'!P126),"")</f>
        <v/>
      </c>
      <c r="R126" s="927" t="str">
        <f>IFERROR((('Yatırımlar-Mevcut Bölge'!P126*'Yatırımlar-Mevcut Bölge'!R126)+('Yatırımlar-Genişleme1'!P126*'Yatırımlar-Genişleme1'!R126)+('Yatırımlar-Genişleme2'!P126*'Yatırımlar-Genişleme2'!R126))/SUM('Yatırımlar-Mevcut Bölge'!P126,'Yatırımlar-Genişleme1'!P126,'Yatırımlar-Genişleme2'!P126),"")</f>
        <v/>
      </c>
      <c r="S126" s="906" t="str">
        <f t="shared" si="48"/>
        <v/>
      </c>
      <c r="T126" s="926">
        <f>'Yatırımlar-Mevcut Bölge'!T126+'Yatırımlar-Genişleme1'!T126+'Yatırımlar-Genişleme2'!T126</f>
        <v>0</v>
      </c>
      <c r="U126" s="927" t="str">
        <f>IFERROR((('Yatırımlar-Mevcut Bölge'!T126*'Yatırımlar-Mevcut Bölge'!U126)+('Yatırımlar-Genişleme1'!T126*'Yatırımlar-Genişleme1'!U126)+('Yatırımlar-Genişleme2'!T126*'Yatırımlar-Genişleme2'!U126))/SUM('Yatırımlar-Mevcut Bölge'!T126,'Yatırımlar-Genişleme1'!T126,'Yatırımlar-Genişleme2'!T126),"")</f>
        <v/>
      </c>
      <c r="V126" s="927" t="str">
        <f>IFERROR((('Yatırımlar-Mevcut Bölge'!T126*'Yatırımlar-Mevcut Bölge'!V126)+('Yatırımlar-Genişleme1'!T126*'Yatırımlar-Genişleme1'!V126)+('Yatırımlar-Genişleme2'!T126*'Yatırımlar-Genişleme2'!V126))/SUM('Yatırımlar-Mevcut Bölge'!T126,'Yatırımlar-Genişleme1'!T126,'Yatırımlar-Genişleme2'!T126),"")</f>
        <v/>
      </c>
      <c r="W126" s="906" t="str">
        <f t="shared" si="49"/>
        <v/>
      </c>
    </row>
    <row r="127" spans="2:23">
      <c r="B127" s="860" t="s">
        <v>498</v>
      </c>
      <c r="C127" s="861" t="s">
        <v>100</v>
      </c>
      <c r="D127" s="926">
        <f>'Yatırımlar-Mevcut Bölge'!D127+'Yatırımlar-Genişleme1'!D127+'Yatırımlar-Genişleme2'!D127</f>
        <v>0</v>
      </c>
      <c r="E127" s="927" t="str">
        <f>IFERROR((('Yatırımlar-Mevcut Bölge'!D127*'Yatırımlar-Mevcut Bölge'!E127)+('Yatırımlar-Genişleme1'!D127*'Yatırımlar-Genişleme1'!E127)+('Yatırımlar-Genişleme2'!D127*'Yatırımlar-Genişleme2'!E127))/SUM('Yatırımlar-Mevcut Bölge'!D127,'Yatırımlar-Genişleme1'!D127,'Yatırımlar-Genişleme2'!D127),"")</f>
        <v/>
      </c>
      <c r="F127" s="927" t="str">
        <f>IFERROR((('Yatırımlar-Mevcut Bölge'!D127*'Yatırımlar-Mevcut Bölge'!F127)+('Yatırımlar-Genişleme1'!D127*'Yatırımlar-Genişleme1'!F127)+('Yatırımlar-Genişleme2'!D127*'Yatırımlar-Genişleme2'!F127))/SUM('Yatırımlar-Mevcut Bölge'!D127,'Yatırımlar-Genişleme1'!D127,'Yatırımlar-Genişleme2'!D127),"")</f>
        <v/>
      </c>
      <c r="G127" s="969" t="str">
        <f t="shared" si="45"/>
        <v/>
      </c>
      <c r="H127" s="926">
        <f>'Yatırımlar-Mevcut Bölge'!H127+'Yatırımlar-Genişleme1'!H127+'Yatırımlar-Genişleme2'!H127</f>
        <v>0</v>
      </c>
      <c r="I127" s="927" t="str">
        <f>IFERROR((('Yatırımlar-Mevcut Bölge'!H127*'Yatırımlar-Mevcut Bölge'!I127)+('Yatırımlar-Genişleme1'!H127*'Yatırımlar-Genişleme1'!I127)+('Yatırımlar-Genişleme2'!H127*'Yatırımlar-Genişleme2'!I127))/SUM('Yatırımlar-Mevcut Bölge'!H127,'Yatırımlar-Genişleme1'!H127,'Yatırımlar-Genişleme2'!H127),"")</f>
        <v/>
      </c>
      <c r="J127" s="927" t="str">
        <f>IFERROR((('Yatırımlar-Mevcut Bölge'!H127*'Yatırımlar-Mevcut Bölge'!J127)+('Yatırımlar-Genişleme1'!H127*'Yatırımlar-Genişleme1'!J127)+('Yatırımlar-Genişleme2'!H127*'Yatırımlar-Genişleme2'!J127))/SUM('Yatırımlar-Mevcut Bölge'!H127,'Yatırımlar-Genişleme1'!H127,'Yatırımlar-Genişleme2'!H127),"")</f>
        <v/>
      </c>
      <c r="K127" s="969" t="str">
        <f t="shared" si="46"/>
        <v/>
      </c>
      <c r="L127" s="926">
        <f>'Yatırımlar-Mevcut Bölge'!L127+'Yatırımlar-Genişleme1'!L127+'Yatırımlar-Genişleme2'!L127</f>
        <v>0</v>
      </c>
      <c r="M127" s="927" t="str">
        <f>IFERROR((('Yatırımlar-Mevcut Bölge'!L127*'Yatırımlar-Mevcut Bölge'!M127)+('Yatırımlar-Genişleme1'!L127*'Yatırımlar-Genişleme1'!M127)+('Yatırımlar-Genişleme2'!L127*'Yatırımlar-Genişleme2'!M127))/SUM('Yatırımlar-Mevcut Bölge'!L127,'Yatırımlar-Genişleme1'!L127,'Yatırımlar-Genişleme2'!L127),"")</f>
        <v/>
      </c>
      <c r="N127" s="927" t="str">
        <f>IFERROR((('Yatırımlar-Mevcut Bölge'!L127*'Yatırımlar-Mevcut Bölge'!N127)+('Yatırımlar-Genişleme1'!L127*'Yatırımlar-Genişleme1'!N127)+('Yatırımlar-Genişleme2'!L127*'Yatırımlar-Genişleme2'!N127))/SUM('Yatırımlar-Mevcut Bölge'!L127,'Yatırımlar-Genişleme1'!L127,'Yatırımlar-Genişleme2'!L127),"")</f>
        <v/>
      </c>
      <c r="O127" s="969" t="str">
        <f t="shared" si="47"/>
        <v/>
      </c>
      <c r="P127" s="926">
        <f>'Yatırımlar-Mevcut Bölge'!P127+'Yatırımlar-Genişleme1'!P127+'Yatırımlar-Genişleme2'!P127</f>
        <v>0</v>
      </c>
      <c r="Q127" s="927" t="str">
        <f>IFERROR((('Yatırımlar-Mevcut Bölge'!P127*'Yatırımlar-Mevcut Bölge'!Q127)+('Yatırımlar-Genişleme1'!P127*'Yatırımlar-Genişleme1'!Q127)+('Yatırımlar-Genişleme2'!P127*'Yatırımlar-Genişleme2'!Q127))/SUM('Yatırımlar-Mevcut Bölge'!P127,'Yatırımlar-Genişleme1'!P127,'Yatırımlar-Genişleme2'!P127),"")</f>
        <v/>
      </c>
      <c r="R127" s="927" t="str">
        <f>IFERROR((('Yatırımlar-Mevcut Bölge'!P127*'Yatırımlar-Mevcut Bölge'!R127)+('Yatırımlar-Genişleme1'!P127*'Yatırımlar-Genişleme1'!R127)+('Yatırımlar-Genişleme2'!P127*'Yatırımlar-Genişleme2'!R127))/SUM('Yatırımlar-Mevcut Bölge'!P127,'Yatırımlar-Genişleme1'!P127,'Yatırımlar-Genişleme2'!P127),"")</f>
        <v/>
      </c>
      <c r="S127" s="906" t="str">
        <f t="shared" si="48"/>
        <v/>
      </c>
      <c r="T127" s="926">
        <f>'Yatırımlar-Mevcut Bölge'!T127+'Yatırımlar-Genişleme1'!T127+'Yatırımlar-Genişleme2'!T127</f>
        <v>0</v>
      </c>
      <c r="U127" s="927" t="str">
        <f>IFERROR((('Yatırımlar-Mevcut Bölge'!T127*'Yatırımlar-Mevcut Bölge'!U127)+('Yatırımlar-Genişleme1'!T127*'Yatırımlar-Genişleme1'!U127)+('Yatırımlar-Genişleme2'!T127*'Yatırımlar-Genişleme2'!U127))/SUM('Yatırımlar-Mevcut Bölge'!T127,'Yatırımlar-Genişleme1'!T127,'Yatırımlar-Genişleme2'!T127),"")</f>
        <v/>
      </c>
      <c r="V127" s="927" t="str">
        <f>IFERROR((('Yatırımlar-Mevcut Bölge'!T127*'Yatırımlar-Mevcut Bölge'!V127)+('Yatırımlar-Genişleme1'!T127*'Yatırımlar-Genişleme1'!V127)+('Yatırımlar-Genişleme2'!T127*'Yatırımlar-Genişleme2'!V127))/SUM('Yatırımlar-Mevcut Bölge'!T127,'Yatırımlar-Genişleme1'!T127,'Yatırımlar-Genişleme2'!T127),"")</f>
        <v/>
      </c>
      <c r="W127" s="906" t="str">
        <f t="shared" si="49"/>
        <v/>
      </c>
    </row>
    <row r="128" spans="2:23">
      <c r="B128" s="860" t="s">
        <v>499</v>
      </c>
      <c r="C128" s="861" t="s">
        <v>100</v>
      </c>
      <c r="D128" s="926">
        <f>'Yatırımlar-Mevcut Bölge'!D128+'Yatırımlar-Genişleme1'!D128+'Yatırımlar-Genişleme2'!D128</f>
        <v>0</v>
      </c>
      <c r="E128" s="927" t="str">
        <f>IFERROR((('Yatırımlar-Mevcut Bölge'!D128*'Yatırımlar-Mevcut Bölge'!E128)+('Yatırımlar-Genişleme1'!D128*'Yatırımlar-Genişleme1'!E128)+('Yatırımlar-Genişleme2'!D128*'Yatırımlar-Genişleme2'!E128))/SUM('Yatırımlar-Mevcut Bölge'!D128,'Yatırımlar-Genişleme1'!D128,'Yatırımlar-Genişleme2'!D128),"")</f>
        <v/>
      </c>
      <c r="F128" s="927" t="str">
        <f>IFERROR((('Yatırımlar-Mevcut Bölge'!D128*'Yatırımlar-Mevcut Bölge'!F128)+('Yatırımlar-Genişleme1'!D128*'Yatırımlar-Genişleme1'!F128)+('Yatırımlar-Genişleme2'!D128*'Yatırımlar-Genişleme2'!F128))/SUM('Yatırımlar-Mevcut Bölge'!D128,'Yatırımlar-Genişleme1'!D128,'Yatırımlar-Genişleme2'!D128),"")</f>
        <v/>
      </c>
      <c r="G128" s="969" t="str">
        <f t="shared" si="45"/>
        <v/>
      </c>
      <c r="H128" s="926">
        <f>'Yatırımlar-Mevcut Bölge'!H128+'Yatırımlar-Genişleme1'!H128+'Yatırımlar-Genişleme2'!H128</f>
        <v>0</v>
      </c>
      <c r="I128" s="927" t="str">
        <f>IFERROR((('Yatırımlar-Mevcut Bölge'!H128*'Yatırımlar-Mevcut Bölge'!I128)+('Yatırımlar-Genişleme1'!H128*'Yatırımlar-Genişleme1'!I128)+('Yatırımlar-Genişleme2'!H128*'Yatırımlar-Genişleme2'!I128))/SUM('Yatırımlar-Mevcut Bölge'!H128,'Yatırımlar-Genişleme1'!H128,'Yatırımlar-Genişleme2'!H128),"")</f>
        <v/>
      </c>
      <c r="J128" s="927" t="str">
        <f>IFERROR((('Yatırımlar-Mevcut Bölge'!H128*'Yatırımlar-Mevcut Bölge'!J128)+('Yatırımlar-Genişleme1'!H128*'Yatırımlar-Genişleme1'!J128)+('Yatırımlar-Genişleme2'!H128*'Yatırımlar-Genişleme2'!J128))/SUM('Yatırımlar-Mevcut Bölge'!H128,'Yatırımlar-Genişleme1'!H128,'Yatırımlar-Genişleme2'!H128),"")</f>
        <v/>
      </c>
      <c r="K128" s="969" t="str">
        <f t="shared" si="46"/>
        <v/>
      </c>
      <c r="L128" s="926">
        <f>'Yatırımlar-Mevcut Bölge'!L128+'Yatırımlar-Genişleme1'!L128+'Yatırımlar-Genişleme2'!L128</f>
        <v>0</v>
      </c>
      <c r="M128" s="927" t="str">
        <f>IFERROR((('Yatırımlar-Mevcut Bölge'!L128*'Yatırımlar-Mevcut Bölge'!M128)+('Yatırımlar-Genişleme1'!L128*'Yatırımlar-Genişleme1'!M128)+('Yatırımlar-Genişleme2'!L128*'Yatırımlar-Genişleme2'!M128))/SUM('Yatırımlar-Mevcut Bölge'!L128,'Yatırımlar-Genişleme1'!L128,'Yatırımlar-Genişleme2'!L128),"")</f>
        <v/>
      </c>
      <c r="N128" s="927" t="str">
        <f>IFERROR((('Yatırımlar-Mevcut Bölge'!L128*'Yatırımlar-Mevcut Bölge'!N128)+('Yatırımlar-Genişleme1'!L128*'Yatırımlar-Genişleme1'!N128)+('Yatırımlar-Genişleme2'!L128*'Yatırımlar-Genişleme2'!N128))/SUM('Yatırımlar-Mevcut Bölge'!L128,'Yatırımlar-Genişleme1'!L128,'Yatırımlar-Genişleme2'!L128),"")</f>
        <v/>
      </c>
      <c r="O128" s="969" t="str">
        <f t="shared" si="47"/>
        <v/>
      </c>
      <c r="P128" s="926">
        <f>'Yatırımlar-Mevcut Bölge'!P128+'Yatırımlar-Genişleme1'!P128+'Yatırımlar-Genişleme2'!P128</f>
        <v>0</v>
      </c>
      <c r="Q128" s="927" t="str">
        <f>IFERROR((('Yatırımlar-Mevcut Bölge'!P128*'Yatırımlar-Mevcut Bölge'!Q128)+('Yatırımlar-Genişleme1'!P128*'Yatırımlar-Genişleme1'!Q128)+('Yatırımlar-Genişleme2'!P128*'Yatırımlar-Genişleme2'!Q128))/SUM('Yatırımlar-Mevcut Bölge'!P128,'Yatırımlar-Genişleme1'!P128,'Yatırımlar-Genişleme2'!P128),"")</f>
        <v/>
      </c>
      <c r="R128" s="927" t="str">
        <f>IFERROR((('Yatırımlar-Mevcut Bölge'!P128*'Yatırımlar-Mevcut Bölge'!R128)+('Yatırımlar-Genişleme1'!P128*'Yatırımlar-Genişleme1'!R128)+('Yatırımlar-Genişleme2'!P128*'Yatırımlar-Genişleme2'!R128))/SUM('Yatırımlar-Mevcut Bölge'!P128,'Yatırımlar-Genişleme1'!P128,'Yatırımlar-Genişleme2'!P128),"")</f>
        <v/>
      </c>
      <c r="S128" s="906" t="str">
        <f t="shared" si="48"/>
        <v/>
      </c>
      <c r="T128" s="926">
        <f>'Yatırımlar-Mevcut Bölge'!T128+'Yatırımlar-Genişleme1'!T128+'Yatırımlar-Genişleme2'!T128</f>
        <v>0</v>
      </c>
      <c r="U128" s="927" t="str">
        <f>IFERROR((('Yatırımlar-Mevcut Bölge'!T128*'Yatırımlar-Mevcut Bölge'!U128)+('Yatırımlar-Genişleme1'!T128*'Yatırımlar-Genişleme1'!U128)+('Yatırımlar-Genişleme2'!T128*'Yatırımlar-Genişleme2'!U128))/SUM('Yatırımlar-Mevcut Bölge'!T128,'Yatırımlar-Genişleme1'!T128,'Yatırımlar-Genişleme2'!T128),"")</f>
        <v/>
      </c>
      <c r="V128" s="927" t="str">
        <f>IFERROR((('Yatırımlar-Mevcut Bölge'!T128*'Yatırımlar-Mevcut Bölge'!V128)+('Yatırımlar-Genişleme1'!T128*'Yatırımlar-Genişleme1'!V128)+('Yatırımlar-Genişleme2'!T128*'Yatırımlar-Genişleme2'!V128))/SUM('Yatırımlar-Mevcut Bölge'!T128,'Yatırımlar-Genişleme1'!T128,'Yatırımlar-Genişleme2'!T128),"")</f>
        <v/>
      </c>
      <c r="W128" s="906" t="str">
        <f t="shared" si="49"/>
        <v/>
      </c>
    </row>
    <row r="129" spans="2:23">
      <c r="B129" s="854" t="s">
        <v>825</v>
      </c>
      <c r="C129" s="861" t="s">
        <v>100</v>
      </c>
      <c r="D129" s="926">
        <f>'Yatırımlar-Mevcut Bölge'!D129+'Yatırımlar-Genişleme1'!D129+'Yatırımlar-Genişleme2'!D129</f>
        <v>0</v>
      </c>
      <c r="E129" s="927" t="str">
        <f>IFERROR((('Yatırımlar-Mevcut Bölge'!D129*'Yatırımlar-Mevcut Bölge'!E129)+('Yatırımlar-Genişleme1'!D129*'Yatırımlar-Genişleme1'!E129)+('Yatırımlar-Genişleme2'!D129*'Yatırımlar-Genişleme2'!E129))/SUM('Yatırımlar-Mevcut Bölge'!D129,'Yatırımlar-Genişleme1'!D129,'Yatırımlar-Genişleme2'!D129),"")</f>
        <v/>
      </c>
      <c r="F129" s="927" t="str">
        <f>IFERROR((('Yatırımlar-Mevcut Bölge'!D129*'Yatırımlar-Mevcut Bölge'!F129)+('Yatırımlar-Genişleme1'!D129*'Yatırımlar-Genişleme1'!F129)+('Yatırımlar-Genişleme2'!D129*'Yatırımlar-Genişleme2'!F129))/SUM('Yatırımlar-Mevcut Bölge'!D129,'Yatırımlar-Genişleme1'!D129,'Yatırımlar-Genişleme2'!D129),"")</f>
        <v/>
      </c>
      <c r="G129" s="969" t="str">
        <f t="shared" si="45"/>
        <v/>
      </c>
      <c r="H129" s="926">
        <f>'Yatırımlar-Mevcut Bölge'!H129+'Yatırımlar-Genişleme1'!H129+'Yatırımlar-Genişleme2'!H129</f>
        <v>0</v>
      </c>
      <c r="I129" s="927" t="str">
        <f>IFERROR((('Yatırımlar-Mevcut Bölge'!H129*'Yatırımlar-Mevcut Bölge'!I129)+('Yatırımlar-Genişleme1'!H129*'Yatırımlar-Genişleme1'!I129)+('Yatırımlar-Genişleme2'!H129*'Yatırımlar-Genişleme2'!I129))/SUM('Yatırımlar-Mevcut Bölge'!H129,'Yatırımlar-Genişleme1'!H129,'Yatırımlar-Genişleme2'!H129),"")</f>
        <v/>
      </c>
      <c r="J129" s="927" t="str">
        <f>IFERROR((('Yatırımlar-Mevcut Bölge'!H129*'Yatırımlar-Mevcut Bölge'!J129)+('Yatırımlar-Genişleme1'!H129*'Yatırımlar-Genişleme1'!J129)+('Yatırımlar-Genişleme2'!H129*'Yatırımlar-Genişleme2'!J129))/SUM('Yatırımlar-Mevcut Bölge'!H129,'Yatırımlar-Genişleme1'!H129,'Yatırımlar-Genişleme2'!H129),"")</f>
        <v/>
      </c>
      <c r="K129" s="984" t="str">
        <f t="shared" si="46"/>
        <v/>
      </c>
      <c r="L129" s="926">
        <f>'Yatırımlar-Mevcut Bölge'!L129+'Yatırımlar-Genişleme1'!L129+'Yatırımlar-Genişleme2'!L129</f>
        <v>0</v>
      </c>
      <c r="M129" s="927" t="str">
        <f>IFERROR((('Yatırımlar-Mevcut Bölge'!L129*'Yatırımlar-Mevcut Bölge'!M129)+('Yatırımlar-Genişleme1'!L129*'Yatırımlar-Genişleme1'!M129)+('Yatırımlar-Genişleme2'!L129*'Yatırımlar-Genişleme2'!M129))/SUM('Yatırımlar-Mevcut Bölge'!L129,'Yatırımlar-Genişleme1'!L129,'Yatırımlar-Genişleme2'!L129),"")</f>
        <v/>
      </c>
      <c r="N129" s="927" t="str">
        <f>IFERROR((('Yatırımlar-Mevcut Bölge'!L129*'Yatırımlar-Mevcut Bölge'!N129)+('Yatırımlar-Genişleme1'!L129*'Yatırımlar-Genişleme1'!N129)+('Yatırımlar-Genişleme2'!L129*'Yatırımlar-Genişleme2'!N129))/SUM('Yatırımlar-Mevcut Bölge'!L129,'Yatırımlar-Genişleme1'!L129,'Yatırımlar-Genişleme2'!L129),"")</f>
        <v/>
      </c>
      <c r="O129" s="984" t="str">
        <f t="shared" si="47"/>
        <v/>
      </c>
      <c r="P129" s="926">
        <f>'Yatırımlar-Mevcut Bölge'!P129+'Yatırımlar-Genişleme1'!P129+'Yatırımlar-Genişleme2'!P129</f>
        <v>0</v>
      </c>
      <c r="Q129" s="927" t="str">
        <f>IFERROR((('Yatırımlar-Mevcut Bölge'!P129*'Yatırımlar-Mevcut Bölge'!Q129)+('Yatırımlar-Genişleme1'!P129*'Yatırımlar-Genişleme1'!Q129)+('Yatırımlar-Genişleme2'!P129*'Yatırımlar-Genişleme2'!Q129))/SUM('Yatırımlar-Mevcut Bölge'!P129,'Yatırımlar-Genişleme1'!P129,'Yatırımlar-Genişleme2'!P129),"")</f>
        <v/>
      </c>
      <c r="R129" s="927" t="str">
        <f>IFERROR((('Yatırımlar-Mevcut Bölge'!P129*'Yatırımlar-Mevcut Bölge'!R129)+('Yatırımlar-Genişleme1'!P129*'Yatırımlar-Genişleme1'!R129)+('Yatırımlar-Genişleme2'!P129*'Yatırımlar-Genişleme2'!R129))/SUM('Yatırımlar-Mevcut Bölge'!P129,'Yatırımlar-Genişleme1'!P129,'Yatırımlar-Genişleme2'!P129),"")</f>
        <v/>
      </c>
      <c r="S129" s="908" t="str">
        <f t="shared" si="48"/>
        <v/>
      </c>
      <c r="T129" s="926">
        <f>'Yatırımlar-Mevcut Bölge'!T129+'Yatırımlar-Genişleme1'!T129+'Yatırımlar-Genişleme2'!T129</f>
        <v>0</v>
      </c>
      <c r="U129" s="927" t="str">
        <f>IFERROR((('Yatırımlar-Mevcut Bölge'!T129*'Yatırımlar-Mevcut Bölge'!U129)+('Yatırımlar-Genişleme1'!T129*'Yatırımlar-Genişleme1'!U129)+('Yatırımlar-Genişleme2'!T129*'Yatırımlar-Genişleme2'!U129))/SUM('Yatırımlar-Mevcut Bölge'!T129,'Yatırımlar-Genişleme1'!T129,'Yatırımlar-Genişleme2'!T129),"")</f>
        <v/>
      </c>
      <c r="V129" s="927" t="str">
        <f>IFERROR((('Yatırımlar-Mevcut Bölge'!T129*'Yatırımlar-Mevcut Bölge'!V129)+('Yatırımlar-Genişleme1'!T129*'Yatırımlar-Genişleme1'!V129)+('Yatırımlar-Genişleme2'!T129*'Yatırımlar-Genişleme2'!V129))/SUM('Yatırımlar-Mevcut Bölge'!T129,'Yatırımlar-Genişleme1'!T129,'Yatırımlar-Genişleme2'!T129),"")</f>
        <v/>
      </c>
      <c r="W129" s="908" t="str">
        <f t="shared" si="49"/>
        <v/>
      </c>
    </row>
    <row r="130" spans="2:23" ht="13.5" thickBot="1">
      <c r="B130" s="862" t="s">
        <v>927</v>
      </c>
      <c r="C130" s="985" t="s">
        <v>738</v>
      </c>
      <c r="D130" s="856"/>
      <c r="E130" s="986"/>
      <c r="F130" s="986"/>
      <c r="G130" s="970">
        <f>'Yatırımlar-Mevcut Bölge'!G130+'Yatırımlar-Genişleme1'!G130+'Yatırımlar-Genişleme2'!G130</f>
        <v>0</v>
      </c>
      <c r="H130" s="856"/>
      <c r="I130" s="986"/>
      <c r="J130" s="986"/>
      <c r="K130" s="970">
        <f>'Yatırımlar-Mevcut Bölge'!K130+'Yatırımlar-Genişleme1'!K130+'Yatırımlar-Genişleme2'!K130</f>
        <v>0</v>
      </c>
      <c r="L130" s="856"/>
      <c r="M130" s="986"/>
      <c r="N130" s="986"/>
      <c r="O130" s="970">
        <f>'Yatırımlar-Mevcut Bölge'!O130+'Yatırımlar-Genişleme1'!O130+'Yatırımlar-Genişleme2'!O130</f>
        <v>0</v>
      </c>
      <c r="P130" s="856"/>
      <c r="Q130" s="986"/>
      <c r="R130" s="986"/>
      <c r="S130" s="925">
        <f>'Yatırımlar-Mevcut Bölge'!S130+'Yatırımlar-Genişleme1'!S130+'Yatırımlar-Genişleme2'!S130</f>
        <v>0</v>
      </c>
      <c r="T130" s="856"/>
      <c r="U130" s="986"/>
      <c r="V130" s="986"/>
      <c r="W130" s="925">
        <f>'Yatırımlar-Mevcut Bölge'!W130+'Yatırımlar-Genişleme1'!W130+'Yatırımlar-Genişleme2'!W130</f>
        <v>0</v>
      </c>
    </row>
    <row r="131" spans="2:23" ht="13.5" thickBot="1">
      <c r="B131" s="987"/>
      <c r="C131" s="988"/>
      <c r="D131" s="989"/>
      <c r="E131" s="990"/>
      <c r="F131" s="990"/>
      <c r="G131" s="991"/>
      <c r="H131" s="989"/>
      <c r="I131" s="990"/>
      <c r="J131" s="990"/>
      <c r="K131" s="991"/>
      <c r="L131" s="989"/>
      <c r="M131" s="990"/>
      <c r="N131" s="990"/>
      <c r="O131" s="991"/>
      <c r="P131" s="989"/>
      <c r="Q131" s="990"/>
      <c r="R131" s="990"/>
      <c r="S131" s="992"/>
      <c r="T131" s="989"/>
      <c r="U131" s="990"/>
      <c r="V131" s="990"/>
      <c r="W131" s="992"/>
    </row>
    <row r="132" spans="2:23">
      <c r="B132" s="869" t="s">
        <v>1057</v>
      </c>
      <c r="C132" s="993"/>
      <c r="D132" s="980"/>
      <c r="E132" s="981"/>
      <c r="F132" s="981"/>
      <c r="G132" s="968">
        <f>SUM(G133:G135)</f>
        <v>0</v>
      </c>
      <c r="H132" s="980"/>
      <c r="I132" s="981"/>
      <c r="J132" s="981"/>
      <c r="K132" s="968">
        <f>SUM(K133:K135)</f>
        <v>0</v>
      </c>
      <c r="L132" s="980"/>
      <c r="M132" s="981"/>
      <c r="N132" s="981"/>
      <c r="O132" s="968">
        <f>SUM(O133:O135)</f>
        <v>0</v>
      </c>
      <c r="P132" s="980"/>
      <c r="Q132" s="981"/>
      <c r="R132" s="981"/>
      <c r="S132" s="858">
        <f>SUM(S133:S135)</f>
        <v>0</v>
      </c>
      <c r="T132" s="980"/>
      <c r="U132" s="981"/>
      <c r="V132" s="981"/>
      <c r="W132" s="858">
        <f>SUM(W133:W135)</f>
        <v>0</v>
      </c>
    </row>
    <row r="133" spans="2:23">
      <c r="B133" s="866" t="s">
        <v>1064</v>
      </c>
      <c r="C133" s="994" t="s">
        <v>513</v>
      </c>
      <c r="D133" s="926">
        <f>'Yatırımlar-Mevcut Bölge'!D133+'Yatırımlar-Genişleme1'!D133+'Yatırımlar-Genişleme2'!D133</f>
        <v>0</v>
      </c>
      <c r="E133" s="927" t="str">
        <f>IFERROR((('Yatırımlar-Mevcut Bölge'!D133*'Yatırımlar-Mevcut Bölge'!E133)+('Yatırımlar-Genişleme1'!D133*'Yatırımlar-Genişleme1'!E133)+('Yatırımlar-Genişleme2'!D133*'Yatırımlar-Genişleme2'!E133))/SUM('Yatırımlar-Mevcut Bölge'!D133,'Yatırımlar-Genişleme1'!D133,'Yatırımlar-Genişleme2'!D133),"")</f>
        <v/>
      </c>
      <c r="F133" s="927" t="str">
        <f>IFERROR((('Yatırımlar-Mevcut Bölge'!D133*'Yatırımlar-Mevcut Bölge'!F133)+('Yatırımlar-Genişleme1'!D133*'Yatırımlar-Genişleme1'!F133)+('Yatırımlar-Genişleme2'!D133*'Yatırımlar-Genişleme2'!F133))/SUM('Yatırımlar-Mevcut Bölge'!D133,'Yatırımlar-Genişleme1'!D133,'Yatırımlar-Genişleme2'!D133),"")</f>
        <v/>
      </c>
      <c r="G133" s="969" t="str">
        <f t="shared" ref="G133:G134" si="50">IFERROR(D133*(E133+F133),"")</f>
        <v/>
      </c>
      <c r="H133" s="926">
        <f>'Yatırımlar-Mevcut Bölge'!H133+'Yatırımlar-Genişleme1'!H133+'Yatırımlar-Genişleme2'!H133</f>
        <v>0</v>
      </c>
      <c r="I133" s="927" t="str">
        <f>IFERROR((('Yatırımlar-Mevcut Bölge'!H133*'Yatırımlar-Mevcut Bölge'!I133)+('Yatırımlar-Genişleme1'!H133*'Yatırımlar-Genişleme1'!I133)+('Yatırımlar-Genişleme2'!H133*'Yatırımlar-Genişleme2'!I133))/SUM('Yatırımlar-Mevcut Bölge'!H133,'Yatırımlar-Genişleme1'!H133,'Yatırımlar-Genişleme2'!H133),"")</f>
        <v/>
      </c>
      <c r="J133" s="927" t="str">
        <f>IFERROR((('Yatırımlar-Mevcut Bölge'!H133*'Yatırımlar-Mevcut Bölge'!J133)+('Yatırımlar-Genişleme1'!H133*'Yatırımlar-Genişleme1'!J133)+('Yatırımlar-Genişleme2'!H133*'Yatırımlar-Genişleme2'!J133))/SUM('Yatırımlar-Mevcut Bölge'!H133,'Yatırımlar-Genişleme1'!H133,'Yatırımlar-Genişleme2'!H133),"")</f>
        <v/>
      </c>
      <c r="K133" s="969" t="str">
        <f t="shared" ref="K133:K134" si="51">IFERROR(H133*(I133+J133),"")</f>
        <v/>
      </c>
      <c r="L133" s="926">
        <f>'Yatırımlar-Mevcut Bölge'!L133+'Yatırımlar-Genişleme1'!L133+'Yatırımlar-Genişleme2'!L133</f>
        <v>0</v>
      </c>
      <c r="M133" s="927" t="str">
        <f>IFERROR((('Yatırımlar-Mevcut Bölge'!L133*'Yatırımlar-Mevcut Bölge'!M133)+('Yatırımlar-Genişleme1'!L133*'Yatırımlar-Genişleme1'!M133)+('Yatırımlar-Genişleme2'!L133*'Yatırımlar-Genişleme2'!M133))/SUM('Yatırımlar-Mevcut Bölge'!L133,'Yatırımlar-Genişleme1'!L133,'Yatırımlar-Genişleme2'!L133),"")</f>
        <v/>
      </c>
      <c r="N133" s="927" t="str">
        <f>IFERROR((('Yatırımlar-Mevcut Bölge'!L133*'Yatırımlar-Mevcut Bölge'!N133)+('Yatırımlar-Genişleme1'!L133*'Yatırımlar-Genişleme1'!N133)+('Yatırımlar-Genişleme2'!L133*'Yatırımlar-Genişleme2'!N133))/SUM('Yatırımlar-Mevcut Bölge'!L133,'Yatırımlar-Genişleme1'!L133,'Yatırımlar-Genişleme2'!L133),"")</f>
        <v/>
      </c>
      <c r="O133" s="969" t="str">
        <f t="shared" ref="O133:O134" si="52">IFERROR(L133*(M133+N133),"")</f>
        <v/>
      </c>
      <c r="P133" s="926">
        <f>'Yatırımlar-Mevcut Bölge'!P133+'Yatırımlar-Genişleme1'!P133+'Yatırımlar-Genişleme2'!P133</f>
        <v>0</v>
      </c>
      <c r="Q133" s="927" t="str">
        <f>IFERROR((('Yatırımlar-Mevcut Bölge'!P133*'Yatırımlar-Mevcut Bölge'!Q133)+('Yatırımlar-Genişleme1'!P133*'Yatırımlar-Genişleme1'!Q133)+('Yatırımlar-Genişleme2'!P133*'Yatırımlar-Genişleme2'!Q133))/SUM('Yatırımlar-Mevcut Bölge'!P133,'Yatırımlar-Genişleme1'!P133,'Yatırımlar-Genişleme2'!P133),"")</f>
        <v/>
      </c>
      <c r="R133" s="927" t="str">
        <f>IFERROR((('Yatırımlar-Mevcut Bölge'!P133*'Yatırımlar-Mevcut Bölge'!R133)+('Yatırımlar-Genişleme1'!P133*'Yatırımlar-Genişleme1'!R133)+('Yatırımlar-Genişleme2'!P133*'Yatırımlar-Genişleme2'!R133))/SUM('Yatırımlar-Mevcut Bölge'!P133,'Yatırımlar-Genişleme1'!P133,'Yatırımlar-Genişleme2'!P133),"")</f>
        <v/>
      </c>
      <c r="S133" s="906" t="str">
        <f t="shared" ref="S133:S134" si="53">IFERROR(P133*(Q133+R133),"")</f>
        <v/>
      </c>
      <c r="T133" s="926">
        <f>'Yatırımlar-Mevcut Bölge'!T133+'Yatırımlar-Genişleme1'!T133+'Yatırımlar-Genişleme2'!T133</f>
        <v>0</v>
      </c>
      <c r="U133" s="927" t="str">
        <f>IFERROR((('Yatırımlar-Mevcut Bölge'!T133*'Yatırımlar-Mevcut Bölge'!U133)+('Yatırımlar-Genişleme1'!T133*'Yatırımlar-Genişleme1'!U133)+('Yatırımlar-Genişleme2'!T133*'Yatırımlar-Genişleme2'!U133))/SUM('Yatırımlar-Mevcut Bölge'!T133,'Yatırımlar-Genişleme1'!T133,'Yatırımlar-Genişleme2'!T133),"")</f>
        <v/>
      </c>
      <c r="V133" s="927" t="str">
        <f>IFERROR((('Yatırımlar-Mevcut Bölge'!T133*'Yatırımlar-Mevcut Bölge'!V133)+('Yatırımlar-Genişleme1'!T133*'Yatırımlar-Genişleme1'!V133)+('Yatırımlar-Genişleme2'!T133*'Yatırımlar-Genişleme2'!V133))/SUM('Yatırımlar-Mevcut Bölge'!T133,'Yatırımlar-Genişleme1'!T133,'Yatırımlar-Genişleme2'!T133),"")</f>
        <v/>
      </c>
      <c r="W133" s="906" t="str">
        <f t="shared" ref="W133:W134" si="54">IFERROR(T133*(U133+V133),"")</f>
        <v/>
      </c>
    </row>
    <row r="134" spans="2:23">
      <c r="B134" s="866" t="s">
        <v>1065</v>
      </c>
      <c r="C134" s="995" t="s">
        <v>100</v>
      </c>
      <c r="D134" s="926">
        <f>'Yatırımlar-Mevcut Bölge'!D134+'Yatırımlar-Genişleme1'!D134+'Yatırımlar-Genişleme2'!D134</f>
        <v>0</v>
      </c>
      <c r="E134" s="927" t="str">
        <f>IFERROR((('Yatırımlar-Mevcut Bölge'!D134*'Yatırımlar-Mevcut Bölge'!E134)+('Yatırımlar-Genişleme1'!D134*'Yatırımlar-Genişleme1'!E134)+('Yatırımlar-Genişleme2'!D134*'Yatırımlar-Genişleme2'!E134))/SUM('Yatırımlar-Mevcut Bölge'!D134,'Yatırımlar-Genişleme1'!D134,'Yatırımlar-Genişleme2'!D134),"")</f>
        <v/>
      </c>
      <c r="F134" s="927" t="str">
        <f>IFERROR((('Yatırımlar-Mevcut Bölge'!D134*'Yatırımlar-Mevcut Bölge'!F134)+('Yatırımlar-Genişleme1'!D134*'Yatırımlar-Genişleme1'!F134)+('Yatırımlar-Genişleme2'!D134*'Yatırımlar-Genişleme2'!F134))/SUM('Yatırımlar-Mevcut Bölge'!D134,'Yatırımlar-Genişleme1'!D134,'Yatırımlar-Genişleme2'!D134),"")</f>
        <v/>
      </c>
      <c r="G134" s="969" t="str">
        <f t="shared" si="50"/>
        <v/>
      </c>
      <c r="H134" s="926">
        <f>'Yatırımlar-Mevcut Bölge'!H134+'Yatırımlar-Genişleme1'!H134+'Yatırımlar-Genişleme2'!H134</f>
        <v>0</v>
      </c>
      <c r="I134" s="927" t="str">
        <f>IFERROR((('Yatırımlar-Mevcut Bölge'!H134*'Yatırımlar-Mevcut Bölge'!I134)+('Yatırımlar-Genişleme1'!H134*'Yatırımlar-Genişleme1'!I134)+('Yatırımlar-Genişleme2'!H134*'Yatırımlar-Genişleme2'!I134))/SUM('Yatırımlar-Mevcut Bölge'!H134,'Yatırımlar-Genişleme1'!H134,'Yatırımlar-Genişleme2'!H134),"")</f>
        <v/>
      </c>
      <c r="J134" s="927" t="str">
        <f>IFERROR((('Yatırımlar-Mevcut Bölge'!H134*'Yatırımlar-Mevcut Bölge'!J134)+('Yatırımlar-Genişleme1'!H134*'Yatırımlar-Genişleme1'!J134)+('Yatırımlar-Genişleme2'!H134*'Yatırımlar-Genişleme2'!J134))/SUM('Yatırımlar-Mevcut Bölge'!H134,'Yatırımlar-Genişleme1'!H134,'Yatırımlar-Genişleme2'!H134),"")</f>
        <v/>
      </c>
      <c r="K134" s="969" t="str">
        <f t="shared" si="51"/>
        <v/>
      </c>
      <c r="L134" s="926">
        <f>'Yatırımlar-Mevcut Bölge'!L134+'Yatırımlar-Genişleme1'!L134+'Yatırımlar-Genişleme2'!L134</f>
        <v>0</v>
      </c>
      <c r="M134" s="927" t="str">
        <f>IFERROR((('Yatırımlar-Mevcut Bölge'!L134*'Yatırımlar-Mevcut Bölge'!M134)+('Yatırımlar-Genişleme1'!L134*'Yatırımlar-Genişleme1'!M134)+('Yatırımlar-Genişleme2'!L134*'Yatırımlar-Genişleme2'!M134))/SUM('Yatırımlar-Mevcut Bölge'!L134,'Yatırımlar-Genişleme1'!L134,'Yatırımlar-Genişleme2'!L134),"")</f>
        <v/>
      </c>
      <c r="N134" s="927" t="str">
        <f>IFERROR((('Yatırımlar-Mevcut Bölge'!L134*'Yatırımlar-Mevcut Bölge'!N134)+('Yatırımlar-Genişleme1'!L134*'Yatırımlar-Genişleme1'!N134)+('Yatırımlar-Genişleme2'!L134*'Yatırımlar-Genişleme2'!N134))/SUM('Yatırımlar-Mevcut Bölge'!L134,'Yatırımlar-Genişleme1'!L134,'Yatırımlar-Genişleme2'!L134),"")</f>
        <v/>
      </c>
      <c r="O134" s="969" t="str">
        <f t="shared" si="52"/>
        <v/>
      </c>
      <c r="P134" s="926">
        <f>'Yatırımlar-Mevcut Bölge'!P134+'Yatırımlar-Genişleme1'!P134+'Yatırımlar-Genişleme2'!P134</f>
        <v>0</v>
      </c>
      <c r="Q134" s="927" t="str">
        <f>IFERROR((('Yatırımlar-Mevcut Bölge'!P134*'Yatırımlar-Mevcut Bölge'!Q134)+('Yatırımlar-Genişleme1'!P134*'Yatırımlar-Genişleme1'!Q134)+('Yatırımlar-Genişleme2'!P134*'Yatırımlar-Genişleme2'!Q134))/SUM('Yatırımlar-Mevcut Bölge'!P134,'Yatırımlar-Genişleme1'!P134,'Yatırımlar-Genişleme2'!P134),"")</f>
        <v/>
      </c>
      <c r="R134" s="927" t="str">
        <f>IFERROR((('Yatırımlar-Mevcut Bölge'!P134*'Yatırımlar-Mevcut Bölge'!R134)+('Yatırımlar-Genişleme1'!P134*'Yatırımlar-Genişleme1'!R134)+('Yatırımlar-Genişleme2'!P134*'Yatırımlar-Genişleme2'!R134))/SUM('Yatırımlar-Mevcut Bölge'!P134,'Yatırımlar-Genişleme1'!P134,'Yatırımlar-Genişleme2'!P134),"")</f>
        <v/>
      </c>
      <c r="S134" s="906" t="str">
        <f t="shared" si="53"/>
        <v/>
      </c>
      <c r="T134" s="926">
        <f>'Yatırımlar-Mevcut Bölge'!T134+'Yatırımlar-Genişleme1'!T134+'Yatırımlar-Genişleme2'!T134</f>
        <v>0</v>
      </c>
      <c r="U134" s="927" t="str">
        <f>IFERROR((('Yatırımlar-Mevcut Bölge'!T134*'Yatırımlar-Mevcut Bölge'!U134)+('Yatırımlar-Genişleme1'!T134*'Yatırımlar-Genişleme1'!U134)+('Yatırımlar-Genişleme2'!T134*'Yatırımlar-Genişleme2'!U134))/SUM('Yatırımlar-Mevcut Bölge'!T134,'Yatırımlar-Genişleme1'!T134,'Yatırımlar-Genişleme2'!T134),"")</f>
        <v/>
      </c>
      <c r="V134" s="927" t="str">
        <f>IFERROR((('Yatırımlar-Mevcut Bölge'!T134*'Yatırımlar-Mevcut Bölge'!V134)+('Yatırımlar-Genişleme1'!T134*'Yatırımlar-Genişleme1'!V134)+('Yatırımlar-Genişleme2'!T134*'Yatırımlar-Genişleme2'!V134))/SUM('Yatırımlar-Mevcut Bölge'!T134,'Yatırımlar-Genişleme1'!T134,'Yatırımlar-Genişleme2'!T134),"")</f>
        <v/>
      </c>
      <c r="W134" s="906" t="str">
        <f t="shared" si="54"/>
        <v/>
      </c>
    </row>
    <row r="135" spans="2:23">
      <c r="B135" s="866" t="s">
        <v>1066</v>
      </c>
      <c r="C135" s="996"/>
      <c r="D135" s="856"/>
      <c r="E135" s="857"/>
      <c r="F135" s="857"/>
      <c r="G135" s="968">
        <f>SUM(G136,G149,G162)</f>
        <v>0</v>
      </c>
      <c r="H135" s="856"/>
      <c r="I135" s="857"/>
      <c r="J135" s="857"/>
      <c r="K135" s="968">
        <f>SUM(K136,K149,K162)</f>
        <v>0</v>
      </c>
      <c r="L135" s="856"/>
      <c r="M135" s="857"/>
      <c r="N135" s="857"/>
      <c r="O135" s="968">
        <f>SUM(O136,O149,O162)</f>
        <v>0</v>
      </c>
      <c r="P135" s="856"/>
      <c r="Q135" s="857"/>
      <c r="R135" s="857"/>
      <c r="S135" s="858">
        <f>SUM(S136,S149,S162)</f>
        <v>0</v>
      </c>
      <c r="T135" s="856"/>
      <c r="U135" s="857"/>
      <c r="V135" s="857"/>
      <c r="W135" s="858">
        <f>SUM(W136,W149,W162)</f>
        <v>0</v>
      </c>
    </row>
    <row r="136" spans="2:23" s="897" customFormat="1">
      <c r="B136" s="879" t="s">
        <v>1067</v>
      </c>
      <c r="C136" s="855"/>
      <c r="D136" s="896"/>
      <c r="E136" s="857"/>
      <c r="F136" s="857"/>
      <c r="G136" s="968">
        <f>SUM(G137:G148)</f>
        <v>0</v>
      </c>
      <c r="H136" s="896"/>
      <c r="I136" s="857"/>
      <c r="J136" s="857"/>
      <c r="K136" s="968">
        <f>SUM(K137:K148)</f>
        <v>0</v>
      </c>
      <c r="L136" s="896"/>
      <c r="M136" s="857"/>
      <c r="N136" s="857"/>
      <c r="O136" s="968">
        <f>SUM(O137:O148)</f>
        <v>0</v>
      </c>
      <c r="P136" s="896"/>
      <c r="Q136" s="857"/>
      <c r="R136" s="857"/>
      <c r="S136" s="858">
        <f>SUM(S137:S148)</f>
        <v>0</v>
      </c>
      <c r="T136" s="896"/>
      <c r="U136" s="857"/>
      <c r="V136" s="857"/>
      <c r="W136" s="858">
        <f>SUM(W137:W148)</f>
        <v>0</v>
      </c>
    </row>
    <row r="137" spans="2:23" s="897" customFormat="1">
      <c r="B137" s="880" t="s">
        <v>826</v>
      </c>
      <c r="C137" s="865" t="s">
        <v>100</v>
      </c>
      <c r="D137" s="926">
        <f>'Yatırımlar-Mevcut Bölge'!D137+'Yatırımlar-Genişleme1'!D137+'Yatırımlar-Genişleme2'!D137</f>
        <v>0</v>
      </c>
      <c r="E137" s="927" t="str">
        <f>IFERROR((('Yatırımlar-Mevcut Bölge'!D137*'Yatırımlar-Mevcut Bölge'!E137)+('Yatırımlar-Genişleme1'!D137*'Yatırımlar-Genişleme1'!E137)+('Yatırımlar-Genişleme2'!D137*'Yatırımlar-Genişleme2'!E137))/SUM('Yatırımlar-Mevcut Bölge'!D137,'Yatırımlar-Genişleme1'!D137,'Yatırımlar-Genişleme2'!D137),"")</f>
        <v/>
      </c>
      <c r="F137" s="927" t="str">
        <f>IFERROR((('Yatırımlar-Mevcut Bölge'!D137*'Yatırımlar-Mevcut Bölge'!F137)+('Yatırımlar-Genişleme1'!D137*'Yatırımlar-Genişleme1'!F137)+('Yatırımlar-Genişleme2'!D137*'Yatırımlar-Genişleme2'!F137))/SUM('Yatırımlar-Mevcut Bölge'!D137,'Yatırımlar-Genişleme1'!D137,'Yatırımlar-Genişleme2'!D137),"")</f>
        <v/>
      </c>
      <c r="G137" s="997" t="str">
        <f t="shared" ref="G137:G148" si="55">IFERROR(D137*(E137+F137),"")</f>
        <v/>
      </c>
      <c r="H137" s="926">
        <f>'Yatırımlar-Mevcut Bölge'!H137+'Yatırımlar-Genişleme1'!H137+'Yatırımlar-Genişleme2'!H137</f>
        <v>0</v>
      </c>
      <c r="I137" s="927" t="str">
        <f>IFERROR((('Yatırımlar-Mevcut Bölge'!H137*'Yatırımlar-Mevcut Bölge'!I137)+('Yatırımlar-Genişleme1'!H137*'Yatırımlar-Genişleme1'!I137)+('Yatırımlar-Genişleme2'!H137*'Yatırımlar-Genişleme2'!I137))/SUM('Yatırımlar-Mevcut Bölge'!H137,'Yatırımlar-Genişleme1'!H137,'Yatırımlar-Genişleme2'!H137),"")</f>
        <v/>
      </c>
      <c r="J137" s="927" t="str">
        <f>IFERROR((('Yatırımlar-Mevcut Bölge'!H137*'Yatırımlar-Mevcut Bölge'!J137)+('Yatırımlar-Genişleme1'!H137*'Yatırımlar-Genişleme1'!J137)+('Yatırımlar-Genişleme2'!H137*'Yatırımlar-Genişleme2'!J137))/SUM('Yatırımlar-Mevcut Bölge'!H137,'Yatırımlar-Genişleme1'!H137,'Yatırımlar-Genişleme2'!H137),"")</f>
        <v/>
      </c>
      <c r="K137" s="997" t="str">
        <f t="shared" ref="K137:K148" si="56">IFERROR(H137*(I137+J137),"")</f>
        <v/>
      </c>
      <c r="L137" s="926">
        <f>'Yatırımlar-Mevcut Bölge'!L137+'Yatırımlar-Genişleme1'!L137+'Yatırımlar-Genişleme2'!L137</f>
        <v>0</v>
      </c>
      <c r="M137" s="927" t="str">
        <f>IFERROR((('Yatırımlar-Mevcut Bölge'!L137*'Yatırımlar-Mevcut Bölge'!M137)+('Yatırımlar-Genişleme1'!L137*'Yatırımlar-Genişleme1'!M137)+('Yatırımlar-Genişleme2'!L137*'Yatırımlar-Genişleme2'!M137))/SUM('Yatırımlar-Mevcut Bölge'!L137,'Yatırımlar-Genişleme1'!L137,'Yatırımlar-Genişleme2'!L137),"")</f>
        <v/>
      </c>
      <c r="N137" s="927" t="str">
        <f>IFERROR((('Yatırımlar-Mevcut Bölge'!L137*'Yatırımlar-Mevcut Bölge'!N137)+('Yatırımlar-Genişleme1'!L137*'Yatırımlar-Genişleme1'!N137)+('Yatırımlar-Genişleme2'!L137*'Yatırımlar-Genişleme2'!N137))/SUM('Yatırımlar-Mevcut Bölge'!L137,'Yatırımlar-Genişleme1'!L137,'Yatırımlar-Genişleme2'!L137),"")</f>
        <v/>
      </c>
      <c r="O137" s="997" t="str">
        <f t="shared" ref="O137:O148" si="57">IFERROR(L137*(M137+N137),"")</f>
        <v/>
      </c>
      <c r="P137" s="926">
        <f>'Yatırımlar-Mevcut Bölge'!P137+'Yatırımlar-Genişleme1'!P137+'Yatırımlar-Genişleme2'!P137</f>
        <v>0</v>
      </c>
      <c r="Q137" s="927" t="str">
        <f>IFERROR((('Yatırımlar-Mevcut Bölge'!P137*'Yatırımlar-Mevcut Bölge'!Q137)+('Yatırımlar-Genişleme1'!P137*'Yatırımlar-Genişleme1'!Q137)+('Yatırımlar-Genişleme2'!P137*'Yatırımlar-Genişleme2'!Q137))/SUM('Yatırımlar-Mevcut Bölge'!P137,'Yatırımlar-Genişleme1'!P137,'Yatırımlar-Genişleme2'!P137),"")</f>
        <v/>
      </c>
      <c r="R137" s="927" t="str">
        <f>IFERROR((('Yatırımlar-Mevcut Bölge'!P137*'Yatırımlar-Mevcut Bölge'!R137)+('Yatırımlar-Genişleme1'!P137*'Yatırımlar-Genişleme1'!R137)+('Yatırımlar-Genişleme2'!P137*'Yatırımlar-Genişleme2'!R137))/SUM('Yatırımlar-Mevcut Bölge'!P137,'Yatırımlar-Genişleme1'!P137,'Yatırımlar-Genişleme2'!P137),"")</f>
        <v/>
      </c>
      <c r="S137" s="909" t="str">
        <f t="shared" ref="S137:S148" si="58">IFERROR(P137*(Q137+R137),"")</f>
        <v/>
      </c>
      <c r="T137" s="926">
        <f>'Yatırımlar-Mevcut Bölge'!T137+'Yatırımlar-Genişleme1'!T137+'Yatırımlar-Genişleme2'!T137</f>
        <v>0</v>
      </c>
      <c r="U137" s="927" t="str">
        <f>IFERROR((('Yatırımlar-Mevcut Bölge'!T137*'Yatırımlar-Mevcut Bölge'!U137)+('Yatırımlar-Genişleme1'!T137*'Yatırımlar-Genişleme1'!U137)+('Yatırımlar-Genişleme2'!T137*'Yatırımlar-Genişleme2'!U137))/SUM('Yatırımlar-Mevcut Bölge'!T137,'Yatırımlar-Genişleme1'!T137,'Yatırımlar-Genişleme2'!T137),"")</f>
        <v/>
      </c>
      <c r="V137" s="927" t="str">
        <f>IFERROR((('Yatırımlar-Mevcut Bölge'!T137*'Yatırımlar-Mevcut Bölge'!V137)+('Yatırımlar-Genişleme1'!T137*'Yatırımlar-Genişleme1'!V137)+('Yatırımlar-Genişleme2'!T137*'Yatırımlar-Genişleme2'!V137))/SUM('Yatırımlar-Mevcut Bölge'!T137,'Yatırımlar-Genişleme1'!T137,'Yatırımlar-Genişleme2'!T137),"")</f>
        <v/>
      </c>
      <c r="W137" s="909" t="str">
        <f t="shared" ref="W137:W148" si="59">IFERROR(T137*(U137+V137),"")</f>
        <v/>
      </c>
    </row>
    <row r="138" spans="2:23" s="897" customFormat="1">
      <c r="B138" s="880" t="s">
        <v>827</v>
      </c>
      <c r="C138" s="865" t="s">
        <v>100</v>
      </c>
      <c r="D138" s="926">
        <f>'Yatırımlar-Mevcut Bölge'!D138+'Yatırımlar-Genişleme1'!D138+'Yatırımlar-Genişleme2'!D138</f>
        <v>0</v>
      </c>
      <c r="E138" s="927" t="str">
        <f>IFERROR((('Yatırımlar-Mevcut Bölge'!D138*'Yatırımlar-Mevcut Bölge'!E138)+('Yatırımlar-Genişleme1'!D138*'Yatırımlar-Genişleme1'!E138)+('Yatırımlar-Genişleme2'!D138*'Yatırımlar-Genişleme2'!E138))/SUM('Yatırımlar-Mevcut Bölge'!D138,'Yatırımlar-Genişleme1'!D138,'Yatırımlar-Genişleme2'!D138),"")</f>
        <v/>
      </c>
      <c r="F138" s="927" t="str">
        <f>IFERROR((('Yatırımlar-Mevcut Bölge'!D138*'Yatırımlar-Mevcut Bölge'!F138)+('Yatırımlar-Genişleme1'!D138*'Yatırımlar-Genişleme1'!F138)+('Yatırımlar-Genişleme2'!D138*'Yatırımlar-Genişleme2'!F138))/SUM('Yatırımlar-Mevcut Bölge'!D138,'Yatırımlar-Genişleme1'!D138,'Yatırımlar-Genişleme2'!D138),"")</f>
        <v/>
      </c>
      <c r="G138" s="997" t="str">
        <f t="shared" si="55"/>
        <v/>
      </c>
      <c r="H138" s="926">
        <f>'Yatırımlar-Mevcut Bölge'!H138+'Yatırımlar-Genişleme1'!H138+'Yatırımlar-Genişleme2'!H138</f>
        <v>0</v>
      </c>
      <c r="I138" s="927" t="str">
        <f>IFERROR((('Yatırımlar-Mevcut Bölge'!H138*'Yatırımlar-Mevcut Bölge'!I138)+('Yatırımlar-Genişleme1'!H138*'Yatırımlar-Genişleme1'!I138)+('Yatırımlar-Genişleme2'!H138*'Yatırımlar-Genişleme2'!I138))/SUM('Yatırımlar-Mevcut Bölge'!H138,'Yatırımlar-Genişleme1'!H138,'Yatırımlar-Genişleme2'!H138),"")</f>
        <v/>
      </c>
      <c r="J138" s="927" t="str">
        <f>IFERROR((('Yatırımlar-Mevcut Bölge'!H138*'Yatırımlar-Mevcut Bölge'!J138)+('Yatırımlar-Genişleme1'!H138*'Yatırımlar-Genişleme1'!J138)+('Yatırımlar-Genişleme2'!H138*'Yatırımlar-Genişleme2'!J138))/SUM('Yatırımlar-Mevcut Bölge'!H138,'Yatırımlar-Genişleme1'!H138,'Yatırımlar-Genişleme2'!H138),"")</f>
        <v/>
      </c>
      <c r="K138" s="997" t="str">
        <f t="shared" si="56"/>
        <v/>
      </c>
      <c r="L138" s="926">
        <f>'Yatırımlar-Mevcut Bölge'!L138+'Yatırımlar-Genişleme1'!L138+'Yatırımlar-Genişleme2'!L138</f>
        <v>0</v>
      </c>
      <c r="M138" s="927" t="str">
        <f>IFERROR((('Yatırımlar-Mevcut Bölge'!L138*'Yatırımlar-Mevcut Bölge'!M138)+('Yatırımlar-Genişleme1'!L138*'Yatırımlar-Genişleme1'!M138)+('Yatırımlar-Genişleme2'!L138*'Yatırımlar-Genişleme2'!M138))/SUM('Yatırımlar-Mevcut Bölge'!L138,'Yatırımlar-Genişleme1'!L138,'Yatırımlar-Genişleme2'!L138),"")</f>
        <v/>
      </c>
      <c r="N138" s="927" t="str">
        <f>IFERROR((('Yatırımlar-Mevcut Bölge'!L138*'Yatırımlar-Mevcut Bölge'!N138)+('Yatırımlar-Genişleme1'!L138*'Yatırımlar-Genişleme1'!N138)+('Yatırımlar-Genişleme2'!L138*'Yatırımlar-Genişleme2'!N138))/SUM('Yatırımlar-Mevcut Bölge'!L138,'Yatırımlar-Genişleme1'!L138,'Yatırımlar-Genişleme2'!L138),"")</f>
        <v/>
      </c>
      <c r="O138" s="997" t="str">
        <f t="shared" si="57"/>
        <v/>
      </c>
      <c r="P138" s="926">
        <f>'Yatırımlar-Mevcut Bölge'!P138+'Yatırımlar-Genişleme1'!P138+'Yatırımlar-Genişleme2'!P138</f>
        <v>0</v>
      </c>
      <c r="Q138" s="927" t="str">
        <f>IFERROR((('Yatırımlar-Mevcut Bölge'!P138*'Yatırımlar-Mevcut Bölge'!Q138)+('Yatırımlar-Genişleme1'!P138*'Yatırımlar-Genişleme1'!Q138)+('Yatırımlar-Genişleme2'!P138*'Yatırımlar-Genişleme2'!Q138))/SUM('Yatırımlar-Mevcut Bölge'!P138,'Yatırımlar-Genişleme1'!P138,'Yatırımlar-Genişleme2'!P138),"")</f>
        <v/>
      </c>
      <c r="R138" s="927" t="str">
        <f>IFERROR((('Yatırımlar-Mevcut Bölge'!P138*'Yatırımlar-Mevcut Bölge'!R138)+('Yatırımlar-Genişleme1'!P138*'Yatırımlar-Genişleme1'!R138)+('Yatırımlar-Genişleme2'!P138*'Yatırımlar-Genişleme2'!R138))/SUM('Yatırımlar-Mevcut Bölge'!P138,'Yatırımlar-Genişleme1'!P138,'Yatırımlar-Genişleme2'!P138),"")</f>
        <v/>
      </c>
      <c r="S138" s="909" t="str">
        <f t="shared" si="58"/>
        <v/>
      </c>
      <c r="T138" s="926">
        <f>'Yatırımlar-Mevcut Bölge'!T138+'Yatırımlar-Genişleme1'!T138+'Yatırımlar-Genişleme2'!T138</f>
        <v>0</v>
      </c>
      <c r="U138" s="927" t="str">
        <f>IFERROR((('Yatırımlar-Mevcut Bölge'!T138*'Yatırımlar-Mevcut Bölge'!U138)+('Yatırımlar-Genişleme1'!T138*'Yatırımlar-Genişleme1'!U138)+('Yatırımlar-Genişleme2'!T138*'Yatırımlar-Genişleme2'!U138))/SUM('Yatırımlar-Mevcut Bölge'!T138,'Yatırımlar-Genişleme1'!T138,'Yatırımlar-Genişleme2'!T138),"")</f>
        <v/>
      </c>
      <c r="V138" s="927" t="str">
        <f>IFERROR((('Yatırımlar-Mevcut Bölge'!T138*'Yatırımlar-Mevcut Bölge'!V138)+('Yatırımlar-Genişleme1'!T138*'Yatırımlar-Genişleme1'!V138)+('Yatırımlar-Genişleme2'!T138*'Yatırımlar-Genişleme2'!V138))/SUM('Yatırımlar-Mevcut Bölge'!T138,'Yatırımlar-Genişleme1'!T138,'Yatırımlar-Genişleme2'!T138),"")</f>
        <v/>
      </c>
      <c r="W138" s="909" t="str">
        <f t="shared" si="59"/>
        <v/>
      </c>
    </row>
    <row r="139" spans="2:23" s="897" customFormat="1">
      <c r="B139" s="880" t="s">
        <v>828</v>
      </c>
      <c r="C139" s="865" t="s">
        <v>100</v>
      </c>
      <c r="D139" s="926">
        <f>'Yatırımlar-Mevcut Bölge'!D139+'Yatırımlar-Genişleme1'!D139+'Yatırımlar-Genişleme2'!D139</f>
        <v>0</v>
      </c>
      <c r="E139" s="927" t="str">
        <f>IFERROR((('Yatırımlar-Mevcut Bölge'!D139*'Yatırımlar-Mevcut Bölge'!E139)+('Yatırımlar-Genişleme1'!D139*'Yatırımlar-Genişleme1'!E139)+('Yatırımlar-Genişleme2'!D139*'Yatırımlar-Genişleme2'!E139))/SUM('Yatırımlar-Mevcut Bölge'!D139,'Yatırımlar-Genişleme1'!D139,'Yatırımlar-Genişleme2'!D139),"")</f>
        <v/>
      </c>
      <c r="F139" s="927" t="str">
        <f>IFERROR((('Yatırımlar-Mevcut Bölge'!D139*'Yatırımlar-Mevcut Bölge'!F139)+('Yatırımlar-Genişleme1'!D139*'Yatırımlar-Genişleme1'!F139)+('Yatırımlar-Genişleme2'!D139*'Yatırımlar-Genişleme2'!F139))/SUM('Yatırımlar-Mevcut Bölge'!D139,'Yatırımlar-Genişleme1'!D139,'Yatırımlar-Genişleme2'!D139),"")</f>
        <v/>
      </c>
      <c r="G139" s="997" t="str">
        <f t="shared" si="55"/>
        <v/>
      </c>
      <c r="H139" s="926">
        <f>'Yatırımlar-Mevcut Bölge'!H139+'Yatırımlar-Genişleme1'!H139+'Yatırımlar-Genişleme2'!H139</f>
        <v>0</v>
      </c>
      <c r="I139" s="927" t="str">
        <f>IFERROR((('Yatırımlar-Mevcut Bölge'!H139*'Yatırımlar-Mevcut Bölge'!I139)+('Yatırımlar-Genişleme1'!H139*'Yatırımlar-Genişleme1'!I139)+('Yatırımlar-Genişleme2'!H139*'Yatırımlar-Genişleme2'!I139))/SUM('Yatırımlar-Mevcut Bölge'!H139,'Yatırımlar-Genişleme1'!H139,'Yatırımlar-Genişleme2'!H139),"")</f>
        <v/>
      </c>
      <c r="J139" s="927" t="str">
        <f>IFERROR((('Yatırımlar-Mevcut Bölge'!H139*'Yatırımlar-Mevcut Bölge'!J139)+('Yatırımlar-Genişleme1'!H139*'Yatırımlar-Genişleme1'!J139)+('Yatırımlar-Genişleme2'!H139*'Yatırımlar-Genişleme2'!J139))/SUM('Yatırımlar-Mevcut Bölge'!H139,'Yatırımlar-Genişleme1'!H139,'Yatırımlar-Genişleme2'!H139),"")</f>
        <v/>
      </c>
      <c r="K139" s="997" t="str">
        <f t="shared" si="56"/>
        <v/>
      </c>
      <c r="L139" s="926">
        <f>'Yatırımlar-Mevcut Bölge'!L139+'Yatırımlar-Genişleme1'!L139+'Yatırımlar-Genişleme2'!L139</f>
        <v>0</v>
      </c>
      <c r="M139" s="927" t="str">
        <f>IFERROR((('Yatırımlar-Mevcut Bölge'!L139*'Yatırımlar-Mevcut Bölge'!M139)+('Yatırımlar-Genişleme1'!L139*'Yatırımlar-Genişleme1'!M139)+('Yatırımlar-Genişleme2'!L139*'Yatırımlar-Genişleme2'!M139))/SUM('Yatırımlar-Mevcut Bölge'!L139,'Yatırımlar-Genişleme1'!L139,'Yatırımlar-Genişleme2'!L139),"")</f>
        <v/>
      </c>
      <c r="N139" s="927" t="str">
        <f>IFERROR((('Yatırımlar-Mevcut Bölge'!L139*'Yatırımlar-Mevcut Bölge'!N139)+('Yatırımlar-Genişleme1'!L139*'Yatırımlar-Genişleme1'!N139)+('Yatırımlar-Genişleme2'!L139*'Yatırımlar-Genişleme2'!N139))/SUM('Yatırımlar-Mevcut Bölge'!L139,'Yatırımlar-Genişleme1'!L139,'Yatırımlar-Genişleme2'!L139),"")</f>
        <v/>
      </c>
      <c r="O139" s="997" t="str">
        <f t="shared" si="57"/>
        <v/>
      </c>
      <c r="P139" s="926">
        <f>'Yatırımlar-Mevcut Bölge'!P139+'Yatırımlar-Genişleme1'!P139+'Yatırımlar-Genişleme2'!P139</f>
        <v>0</v>
      </c>
      <c r="Q139" s="927" t="str">
        <f>IFERROR((('Yatırımlar-Mevcut Bölge'!P139*'Yatırımlar-Mevcut Bölge'!Q139)+('Yatırımlar-Genişleme1'!P139*'Yatırımlar-Genişleme1'!Q139)+('Yatırımlar-Genişleme2'!P139*'Yatırımlar-Genişleme2'!Q139))/SUM('Yatırımlar-Mevcut Bölge'!P139,'Yatırımlar-Genişleme1'!P139,'Yatırımlar-Genişleme2'!P139),"")</f>
        <v/>
      </c>
      <c r="R139" s="927" t="str">
        <f>IFERROR((('Yatırımlar-Mevcut Bölge'!P139*'Yatırımlar-Mevcut Bölge'!R139)+('Yatırımlar-Genişleme1'!P139*'Yatırımlar-Genişleme1'!R139)+('Yatırımlar-Genişleme2'!P139*'Yatırımlar-Genişleme2'!R139))/SUM('Yatırımlar-Mevcut Bölge'!P139,'Yatırımlar-Genişleme1'!P139,'Yatırımlar-Genişleme2'!P139),"")</f>
        <v/>
      </c>
      <c r="S139" s="909" t="str">
        <f t="shared" si="58"/>
        <v/>
      </c>
      <c r="T139" s="926">
        <f>'Yatırımlar-Mevcut Bölge'!T139+'Yatırımlar-Genişleme1'!T139+'Yatırımlar-Genişleme2'!T139</f>
        <v>0</v>
      </c>
      <c r="U139" s="927" t="str">
        <f>IFERROR((('Yatırımlar-Mevcut Bölge'!T139*'Yatırımlar-Mevcut Bölge'!U139)+('Yatırımlar-Genişleme1'!T139*'Yatırımlar-Genişleme1'!U139)+('Yatırımlar-Genişleme2'!T139*'Yatırımlar-Genişleme2'!U139))/SUM('Yatırımlar-Mevcut Bölge'!T139,'Yatırımlar-Genişleme1'!T139,'Yatırımlar-Genişleme2'!T139),"")</f>
        <v/>
      </c>
      <c r="V139" s="927" t="str">
        <f>IFERROR((('Yatırımlar-Mevcut Bölge'!T139*'Yatırımlar-Mevcut Bölge'!V139)+('Yatırımlar-Genişleme1'!T139*'Yatırımlar-Genişleme1'!V139)+('Yatırımlar-Genişleme2'!T139*'Yatırımlar-Genişleme2'!V139))/SUM('Yatırımlar-Mevcut Bölge'!T139,'Yatırımlar-Genişleme1'!T139,'Yatırımlar-Genişleme2'!T139),"")</f>
        <v/>
      </c>
      <c r="W139" s="909" t="str">
        <f t="shared" si="59"/>
        <v/>
      </c>
    </row>
    <row r="140" spans="2:23" s="897" customFormat="1">
      <c r="B140" s="880" t="s">
        <v>829</v>
      </c>
      <c r="C140" s="865" t="s">
        <v>100</v>
      </c>
      <c r="D140" s="926">
        <f>'Yatırımlar-Mevcut Bölge'!D140+'Yatırımlar-Genişleme1'!D140+'Yatırımlar-Genişleme2'!D140</f>
        <v>0</v>
      </c>
      <c r="E140" s="927" t="str">
        <f>IFERROR((('Yatırımlar-Mevcut Bölge'!D140*'Yatırımlar-Mevcut Bölge'!E140)+('Yatırımlar-Genişleme1'!D140*'Yatırımlar-Genişleme1'!E140)+('Yatırımlar-Genişleme2'!D140*'Yatırımlar-Genişleme2'!E140))/SUM('Yatırımlar-Mevcut Bölge'!D140,'Yatırımlar-Genişleme1'!D140,'Yatırımlar-Genişleme2'!D140),"")</f>
        <v/>
      </c>
      <c r="F140" s="927" t="str">
        <f>IFERROR((('Yatırımlar-Mevcut Bölge'!D140*'Yatırımlar-Mevcut Bölge'!F140)+('Yatırımlar-Genişleme1'!D140*'Yatırımlar-Genişleme1'!F140)+('Yatırımlar-Genişleme2'!D140*'Yatırımlar-Genişleme2'!F140))/SUM('Yatırımlar-Mevcut Bölge'!D140,'Yatırımlar-Genişleme1'!D140,'Yatırımlar-Genişleme2'!D140),"")</f>
        <v/>
      </c>
      <c r="G140" s="997" t="str">
        <f t="shared" si="55"/>
        <v/>
      </c>
      <c r="H140" s="926">
        <f>'Yatırımlar-Mevcut Bölge'!H140+'Yatırımlar-Genişleme1'!H140+'Yatırımlar-Genişleme2'!H140</f>
        <v>0</v>
      </c>
      <c r="I140" s="927" t="str">
        <f>IFERROR((('Yatırımlar-Mevcut Bölge'!H140*'Yatırımlar-Mevcut Bölge'!I140)+('Yatırımlar-Genişleme1'!H140*'Yatırımlar-Genişleme1'!I140)+('Yatırımlar-Genişleme2'!H140*'Yatırımlar-Genişleme2'!I140))/SUM('Yatırımlar-Mevcut Bölge'!H140,'Yatırımlar-Genişleme1'!H140,'Yatırımlar-Genişleme2'!H140),"")</f>
        <v/>
      </c>
      <c r="J140" s="927" t="str">
        <f>IFERROR((('Yatırımlar-Mevcut Bölge'!H140*'Yatırımlar-Mevcut Bölge'!J140)+('Yatırımlar-Genişleme1'!H140*'Yatırımlar-Genişleme1'!J140)+('Yatırımlar-Genişleme2'!H140*'Yatırımlar-Genişleme2'!J140))/SUM('Yatırımlar-Mevcut Bölge'!H140,'Yatırımlar-Genişleme1'!H140,'Yatırımlar-Genişleme2'!H140),"")</f>
        <v/>
      </c>
      <c r="K140" s="997" t="str">
        <f t="shared" si="56"/>
        <v/>
      </c>
      <c r="L140" s="926">
        <f>'Yatırımlar-Mevcut Bölge'!L140+'Yatırımlar-Genişleme1'!L140+'Yatırımlar-Genişleme2'!L140</f>
        <v>0</v>
      </c>
      <c r="M140" s="927" t="str">
        <f>IFERROR((('Yatırımlar-Mevcut Bölge'!L140*'Yatırımlar-Mevcut Bölge'!M140)+('Yatırımlar-Genişleme1'!L140*'Yatırımlar-Genişleme1'!M140)+('Yatırımlar-Genişleme2'!L140*'Yatırımlar-Genişleme2'!M140))/SUM('Yatırımlar-Mevcut Bölge'!L140,'Yatırımlar-Genişleme1'!L140,'Yatırımlar-Genişleme2'!L140),"")</f>
        <v/>
      </c>
      <c r="N140" s="927" t="str">
        <f>IFERROR((('Yatırımlar-Mevcut Bölge'!L140*'Yatırımlar-Mevcut Bölge'!N140)+('Yatırımlar-Genişleme1'!L140*'Yatırımlar-Genişleme1'!N140)+('Yatırımlar-Genişleme2'!L140*'Yatırımlar-Genişleme2'!N140))/SUM('Yatırımlar-Mevcut Bölge'!L140,'Yatırımlar-Genişleme1'!L140,'Yatırımlar-Genişleme2'!L140),"")</f>
        <v/>
      </c>
      <c r="O140" s="997" t="str">
        <f t="shared" si="57"/>
        <v/>
      </c>
      <c r="P140" s="926">
        <f>'Yatırımlar-Mevcut Bölge'!P140+'Yatırımlar-Genişleme1'!P140+'Yatırımlar-Genişleme2'!P140</f>
        <v>0</v>
      </c>
      <c r="Q140" s="927" t="str">
        <f>IFERROR((('Yatırımlar-Mevcut Bölge'!P140*'Yatırımlar-Mevcut Bölge'!Q140)+('Yatırımlar-Genişleme1'!P140*'Yatırımlar-Genişleme1'!Q140)+('Yatırımlar-Genişleme2'!P140*'Yatırımlar-Genişleme2'!Q140))/SUM('Yatırımlar-Mevcut Bölge'!P140,'Yatırımlar-Genişleme1'!P140,'Yatırımlar-Genişleme2'!P140),"")</f>
        <v/>
      </c>
      <c r="R140" s="927" t="str">
        <f>IFERROR((('Yatırımlar-Mevcut Bölge'!P140*'Yatırımlar-Mevcut Bölge'!R140)+('Yatırımlar-Genişleme1'!P140*'Yatırımlar-Genişleme1'!R140)+('Yatırımlar-Genişleme2'!P140*'Yatırımlar-Genişleme2'!R140))/SUM('Yatırımlar-Mevcut Bölge'!P140,'Yatırımlar-Genişleme1'!P140,'Yatırımlar-Genişleme2'!P140),"")</f>
        <v/>
      </c>
      <c r="S140" s="909" t="str">
        <f t="shared" si="58"/>
        <v/>
      </c>
      <c r="T140" s="926">
        <f>'Yatırımlar-Mevcut Bölge'!T140+'Yatırımlar-Genişleme1'!T140+'Yatırımlar-Genişleme2'!T140</f>
        <v>0</v>
      </c>
      <c r="U140" s="927" t="str">
        <f>IFERROR((('Yatırımlar-Mevcut Bölge'!T140*'Yatırımlar-Mevcut Bölge'!U140)+('Yatırımlar-Genişleme1'!T140*'Yatırımlar-Genişleme1'!U140)+('Yatırımlar-Genişleme2'!T140*'Yatırımlar-Genişleme2'!U140))/SUM('Yatırımlar-Mevcut Bölge'!T140,'Yatırımlar-Genişleme1'!T140,'Yatırımlar-Genişleme2'!T140),"")</f>
        <v/>
      </c>
      <c r="V140" s="927" t="str">
        <f>IFERROR((('Yatırımlar-Mevcut Bölge'!T140*'Yatırımlar-Mevcut Bölge'!V140)+('Yatırımlar-Genişleme1'!T140*'Yatırımlar-Genişleme1'!V140)+('Yatırımlar-Genişleme2'!T140*'Yatırımlar-Genişleme2'!V140))/SUM('Yatırımlar-Mevcut Bölge'!T140,'Yatırımlar-Genişleme1'!T140,'Yatırımlar-Genişleme2'!T140),"")</f>
        <v/>
      </c>
      <c r="W140" s="909" t="str">
        <f t="shared" si="59"/>
        <v/>
      </c>
    </row>
    <row r="141" spans="2:23" s="897" customFormat="1">
      <c r="B141" s="880" t="s">
        <v>830</v>
      </c>
      <c r="C141" s="865" t="s">
        <v>100</v>
      </c>
      <c r="D141" s="926">
        <f>'Yatırımlar-Mevcut Bölge'!D141+'Yatırımlar-Genişleme1'!D141+'Yatırımlar-Genişleme2'!D141</f>
        <v>0</v>
      </c>
      <c r="E141" s="927" t="str">
        <f>IFERROR((('Yatırımlar-Mevcut Bölge'!D141*'Yatırımlar-Mevcut Bölge'!E141)+('Yatırımlar-Genişleme1'!D141*'Yatırımlar-Genişleme1'!E141)+('Yatırımlar-Genişleme2'!D141*'Yatırımlar-Genişleme2'!E141))/SUM('Yatırımlar-Mevcut Bölge'!D141,'Yatırımlar-Genişleme1'!D141,'Yatırımlar-Genişleme2'!D141),"")</f>
        <v/>
      </c>
      <c r="F141" s="927" t="str">
        <f>IFERROR((('Yatırımlar-Mevcut Bölge'!D141*'Yatırımlar-Mevcut Bölge'!F141)+('Yatırımlar-Genişleme1'!D141*'Yatırımlar-Genişleme1'!F141)+('Yatırımlar-Genişleme2'!D141*'Yatırımlar-Genişleme2'!F141))/SUM('Yatırımlar-Mevcut Bölge'!D141,'Yatırımlar-Genişleme1'!D141,'Yatırımlar-Genişleme2'!D141),"")</f>
        <v/>
      </c>
      <c r="G141" s="997" t="str">
        <f t="shared" si="55"/>
        <v/>
      </c>
      <c r="H141" s="926">
        <f>'Yatırımlar-Mevcut Bölge'!H141+'Yatırımlar-Genişleme1'!H141+'Yatırımlar-Genişleme2'!H141</f>
        <v>0</v>
      </c>
      <c r="I141" s="927" t="str">
        <f>IFERROR((('Yatırımlar-Mevcut Bölge'!H141*'Yatırımlar-Mevcut Bölge'!I141)+('Yatırımlar-Genişleme1'!H141*'Yatırımlar-Genişleme1'!I141)+('Yatırımlar-Genişleme2'!H141*'Yatırımlar-Genişleme2'!I141))/SUM('Yatırımlar-Mevcut Bölge'!H141,'Yatırımlar-Genişleme1'!H141,'Yatırımlar-Genişleme2'!H141),"")</f>
        <v/>
      </c>
      <c r="J141" s="927" t="str">
        <f>IFERROR((('Yatırımlar-Mevcut Bölge'!H141*'Yatırımlar-Mevcut Bölge'!J141)+('Yatırımlar-Genişleme1'!H141*'Yatırımlar-Genişleme1'!J141)+('Yatırımlar-Genişleme2'!H141*'Yatırımlar-Genişleme2'!J141))/SUM('Yatırımlar-Mevcut Bölge'!H141,'Yatırımlar-Genişleme1'!H141,'Yatırımlar-Genişleme2'!H141),"")</f>
        <v/>
      </c>
      <c r="K141" s="997" t="str">
        <f t="shared" si="56"/>
        <v/>
      </c>
      <c r="L141" s="926">
        <f>'Yatırımlar-Mevcut Bölge'!L141+'Yatırımlar-Genişleme1'!L141+'Yatırımlar-Genişleme2'!L141</f>
        <v>0</v>
      </c>
      <c r="M141" s="927" t="str">
        <f>IFERROR((('Yatırımlar-Mevcut Bölge'!L141*'Yatırımlar-Mevcut Bölge'!M141)+('Yatırımlar-Genişleme1'!L141*'Yatırımlar-Genişleme1'!M141)+('Yatırımlar-Genişleme2'!L141*'Yatırımlar-Genişleme2'!M141))/SUM('Yatırımlar-Mevcut Bölge'!L141,'Yatırımlar-Genişleme1'!L141,'Yatırımlar-Genişleme2'!L141),"")</f>
        <v/>
      </c>
      <c r="N141" s="927" t="str">
        <f>IFERROR((('Yatırımlar-Mevcut Bölge'!L141*'Yatırımlar-Mevcut Bölge'!N141)+('Yatırımlar-Genişleme1'!L141*'Yatırımlar-Genişleme1'!N141)+('Yatırımlar-Genişleme2'!L141*'Yatırımlar-Genişleme2'!N141))/SUM('Yatırımlar-Mevcut Bölge'!L141,'Yatırımlar-Genişleme1'!L141,'Yatırımlar-Genişleme2'!L141),"")</f>
        <v/>
      </c>
      <c r="O141" s="997" t="str">
        <f t="shared" si="57"/>
        <v/>
      </c>
      <c r="P141" s="926">
        <f>'Yatırımlar-Mevcut Bölge'!P141+'Yatırımlar-Genişleme1'!P141+'Yatırımlar-Genişleme2'!P141</f>
        <v>0</v>
      </c>
      <c r="Q141" s="927" t="str">
        <f>IFERROR((('Yatırımlar-Mevcut Bölge'!P141*'Yatırımlar-Mevcut Bölge'!Q141)+('Yatırımlar-Genişleme1'!P141*'Yatırımlar-Genişleme1'!Q141)+('Yatırımlar-Genişleme2'!P141*'Yatırımlar-Genişleme2'!Q141))/SUM('Yatırımlar-Mevcut Bölge'!P141,'Yatırımlar-Genişleme1'!P141,'Yatırımlar-Genişleme2'!P141),"")</f>
        <v/>
      </c>
      <c r="R141" s="927" t="str">
        <f>IFERROR((('Yatırımlar-Mevcut Bölge'!P141*'Yatırımlar-Mevcut Bölge'!R141)+('Yatırımlar-Genişleme1'!P141*'Yatırımlar-Genişleme1'!R141)+('Yatırımlar-Genişleme2'!P141*'Yatırımlar-Genişleme2'!R141))/SUM('Yatırımlar-Mevcut Bölge'!P141,'Yatırımlar-Genişleme1'!P141,'Yatırımlar-Genişleme2'!P141),"")</f>
        <v/>
      </c>
      <c r="S141" s="909" t="str">
        <f t="shared" si="58"/>
        <v/>
      </c>
      <c r="T141" s="926">
        <f>'Yatırımlar-Mevcut Bölge'!T141+'Yatırımlar-Genişleme1'!T141+'Yatırımlar-Genişleme2'!T141</f>
        <v>0</v>
      </c>
      <c r="U141" s="927" t="str">
        <f>IFERROR((('Yatırımlar-Mevcut Bölge'!T141*'Yatırımlar-Mevcut Bölge'!U141)+('Yatırımlar-Genişleme1'!T141*'Yatırımlar-Genişleme1'!U141)+('Yatırımlar-Genişleme2'!T141*'Yatırımlar-Genişleme2'!U141))/SUM('Yatırımlar-Mevcut Bölge'!T141,'Yatırımlar-Genişleme1'!T141,'Yatırımlar-Genişleme2'!T141),"")</f>
        <v/>
      </c>
      <c r="V141" s="927" t="str">
        <f>IFERROR((('Yatırımlar-Mevcut Bölge'!T141*'Yatırımlar-Mevcut Bölge'!V141)+('Yatırımlar-Genişleme1'!T141*'Yatırımlar-Genişleme1'!V141)+('Yatırımlar-Genişleme2'!T141*'Yatırımlar-Genişleme2'!V141))/SUM('Yatırımlar-Mevcut Bölge'!T141,'Yatırımlar-Genişleme1'!T141,'Yatırımlar-Genişleme2'!T141),"")</f>
        <v/>
      </c>
      <c r="W141" s="909" t="str">
        <f t="shared" si="59"/>
        <v/>
      </c>
    </row>
    <row r="142" spans="2:23" s="897" customFormat="1">
      <c r="B142" s="880" t="s">
        <v>831</v>
      </c>
      <c r="C142" s="865" t="s">
        <v>100</v>
      </c>
      <c r="D142" s="926">
        <f>'Yatırımlar-Mevcut Bölge'!D142+'Yatırımlar-Genişleme1'!D142+'Yatırımlar-Genişleme2'!D142</f>
        <v>0</v>
      </c>
      <c r="E142" s="927" t="str">
        <f>IFERROR((('Yatırımlar-Mevcut Bölge'!D142*'Yatırımlar-Mevcut Bölge'!E142)+('Yatırımlar-Genişleme1'!D142*'Yatırımlar-Genişleme1'!E142)+('Yatırımlar-Genişleme2'!D142*'Yatırımlar-Genişleme2'!E142))/SUM('Yatırımlar-Mevcut Bölge'!D142,'Yatırımlar-Genişleme1'!D142,'Yatırımlar-Genişleme2'!D142),"")</f>
        <v/>
      </c>
      <c r="F142" s="927" t="str">
        <f>IFERROR((('Yatırımlar-Mevcut Bölge'!D142*'Yatırımlar-Mevcut Bölge'!F142)+('Yatırımlar-Genişleme1'!D142*'Yatırımlar-Genişleme1'!F142)+('Yatırımlar-Genişleme2'!D142*'Yatırımlar-Genişleme2'!F142))/SUM('Yatırımlar-Mevcut Bölge'!D142,'Yatırımlar-Genişleme1'!D142,'Yatırımlar-Genişleme2'!D142),"")</f>
        <v/>
      </c>
      <c r="G142" s="997" t="str">
        <f t="shared" si="55"/>
        <v/>
      </c>
      <c r="H142" s="926">
        <f>'Yatırımlar-Mevcut Bölge'!H142+'Yatırımlar-Genişleme1'!H142+'Yatırımlar-Genişleme2'!H142</f>
        <v>0</v>
      </c>
      <c r="I142" s="927" t="str">
        <f>IFERROR((('Yatırımlar-Mevcut Bölge'!H142*'Yatırımlar-Mevcut Bölge'!I142)+('Yatırımlar-Genişleme1'!H142*'Yatırımlar-Genişleme1'!I142)+('Yatırımlar-Genişleme2'!H142*'Yatırımlar-Genişleme2'!I142))/SUM('Yatırımlar-Mevcut Bölge'!H142,'Yatırımlar-Genişleme1'!H142,'Yatırımlar-Genişleme2'!H142),"")</f>
        <v/>
      </c>
      <c r="J142" s="927" t="str">
        <f>IFERROR((('Yatırımlar-Mevcut Bölge'!H142*'Yatırımlar-Mevcut Bölge'!J142)+('Yatırımlar-Genişleme1'!H142*'Yatırımlar-Genişleme1'!J142)+('Yatırımlar-Genişleme2'!H142*'Yatırımlar-Genişleme2'!J142))/SUM('Yatırımlar-Mevcut Bölge'!H142,'Yatırımlar-Genişleme1'!H142,'Yatırımlar-Genişleme2'!H142),"")</f>
        <v/>
      </c>
      <c r="K142" s="997" t="str">
        <f t="shared" si="56"/>
        <v/>
      </c>
      <c r="L142" s="926">
        <f>'Yatırımlar-Mevcut Bölge'!L142+'Yatırımlar-Genişleme1'!L142+'Yatırımlar-Genişleme2'!L142</f>
        <v>0</v>
      </c>
      <c r="M142" s="927" t="str">
        <f>IFERROR((('Yatırımlar-Mevcut Bölge'!L142*'Yatırımlar-Mevcut Bölge'!M142)+('Yatırımlar-Genişleme1'!L142*'Yatırımlar-Genişleme1'!M142)+('Yatırımlar-Genişleme2'!L142*'Yatırımlar-Genişleme2'!M142))/SUM('Yatırımlar-Mevcut Bölge'!L142,'Yatırımlar-Genişleme1'!L142,'Yatırımlar-Genişleme2'!L142),"")</f>
        <v/>
      </c>
      <c r="N142" s="927" t="str">
        <f>IFERROR((('Yatırımlar-Mevcut Bölge'!L142*'Yatırımlar-Mevcut Bölge'!N142)+('Yatırımlar-Genişleme1'!L142*'Yatırımlar-Genişleme1'!N142)+('Yatırımlar-Genişleme2'!L142*'Yatırımlar-Genişleme2'!N142))/SUM('Yatırımlar-Mevcut Bölge'!L142,'Yatırımlar-Genişleme1'!L142,'Yatırımlar-Genişleme2'!L142),"")</f>
        <v/>
      </c>
      <c r="O142" s="997" t="str">
        <f t="shared" si="57"/>
        <v/>
      </c>
      <c r="P142" s="926">
        <f>'Yatırımlar-Mevcut Bölge'!P142+'Yatırımlar-Genişleme1'!P142+'Yatırımlar-Genişleme2'!P142</f>
        <v>0</v>
      </c>
      <c r="Q142" s="927" t="str">
        <f>IFERROR((('Yatırımlar-Mevcut Bölge'!P142*'Yatırımlar-Mevcut Bölge'!Q142)+('Yatırımlar-Genişleme1'!P142*'Yatırımlar-Genişleme1'!Q142)+('Yatırımlar-Genişleme2'!P142*'Yatırımlar-Genişleme2'!Q142))/SUM('Yatırımlar-Mevcut Bölge'!P142,'Yatırımlar-Genişleme1'!P142,'Yatırımlar-Genişleme2'!P142),"")</f>
        <v/>
      </c>
      <c r="R142" s="927" t="str">
        <f>IFERROR((('Yatırımlar-Mevcut Bölge'!P142*'Yatırımlar-Mevcut Bölge'!R142)+('Yatırımlar-Genişleme1'!P142*'Yatırımlar-Genişleme1'!R142)+('Yatırımlar-Genişleme2'!P142*'Yatırımlar-Genişleme2'!R142))/SUM('Yatırımlar-Mevcut Bölge'!P142,'Yatırımlar-Genişleme1'!P142,'Yatırımlar-Genişleme2'!P142),"")</f>
        <v/>
      </c>
      <c r="S142" s="909" t="str">
        <f t="shared" si="58"/>
        <v/>
      </c>
      <c r="T142" s="926">
        <f>'Yatırımlar-Mevcut Bölge'!T142+'Yatırımlar-Genişleme1'!T142+'Yatırımlar-Genişleme2'!T142</f>
        <v>0</v>
      </c>
      <c r="U142" s="927" t="str">
        <f>IFERROR((('Yatırımlar-Mevcut Bölge'!T142*'Yatırımlar-Mevcut Bölge'!U142)+('Yatırımlar-Genişleme1'!T142*'Yatırımlar-Genişleme1'!U142)+('Yatırımlar-Genişleme2'!T142*'Yatırımlar-Genişleme2'!U142))/SUM('Yatırımlar-Mevcut Bölge'!T142,'Yatırımlar-Genişleme1'!T142,'Yatırımlar-Genişleme2'!T142),"")</f>
        <v/>
      </c>
      <c r="V142" s="927" t="str">
        <f>IFERROR((('Yatırımlar-Mevcut Bölge'!T142*'Yatırımlar-Mevcut Bölge'!V142)+('Yatırımlar-Genişleme1'!T142*'Yatırımlar-Genişleme1'!V142)+('Yatırımlar-Genişleme2'!T142*'Yatırımlar-Genişleme2'!V142))/SUM('Yatırımlar-Mevcut Bölge'!T142,'Yatırımlar-Genişleme1'!T142,'Yatırımlar-Genişleme2'!T142),"")</f>
        <v/>
      </c>
      <c r="W142" s="909" t="str">
        <f t="shared" si="59"/>
        <v/>
      </c>
    </row>
    <row r="143" spans="2:23" s="897" customFormat="1">
      <c r="B143" s="880" t="s">
        <v>832</v>
      </c>
      <c r="C143" s="865" t="s">
        <v>100</v>
      </c>
      <c r="D143" s="926">
        <f>'Yatırımlar-Mevcut Bölge'!D143+'Yatırımlar-Genişleme1'!D143+'Yatırımlar-Genişleme2'!D143</f>
        <v>0</v>
      </c>
      <c r="E143" s="927" t="str">
        <f>IFERROR((('Yatırımlar-Mevcut Bölge'!D143*'Yatırımlar-Mevcut Bölge'!E143)+('Yatırımlar-Genişleme1'!D143*'Yatırımlar-Genişleme1'!E143)+('Yatırımlar-Genişleme2'!D143*'Yatırımlar-Genişleme2'!E143))/SUM('Yatırımlar-Mevcut Bölge'!D143,'Yatırımlar-Genişleme1'!D143,'Yatırımlar-Genişleme2'!D143),"")</f>
        <v/>
      </c>
      <c r="F143" s="927" t="str">
        <f>IFERROR((('Yatırımlar-Mevcut Bölge'!D143*'Yatırımlar-Mevcut Bölge'!F143)+('Yatırımlar-Genişleme1'!D143*'Yatırımlar-Genişleme1'!F143)+('Yatırımlar-Genişleme2'!D143*'Yatırımlar-Genişleme2'!F143))/SUM('Yatırımlar-Mevcut Bölge'!D143,'Yatırımlar-Genişleme1'!D143,'Yatırımlar-Genişleme2'!D143),"")</f>
        <v/>
      </c>
      <c r="G143" s="997" t="str">
        <f t="shared" si="55"/>
        <v/>
      </c>
      <c r="H143" s="926">
        <f>'Yatırımlar-Mevcut Bölge'!H143+'Yatırımlar-Genişleme1'!H143+'Yatırımlar-Genişleme2'!H143</f>
        <v>0</v>
      </c>
      <c r="I143" s="927" t="str">
        <f>IFERROR((('Yatırımlar-Mevcut Bölge'!H143*'Yatırımlar-Mevcut Bölge'!I143)+('Yatırımlar-Genişleme1'!H143*'Yatırımlar-Genişleme1'!I143)+('Yatırımlar-Genişleme2'!H143*'Yatırımlar-Genişleme2'!I143))/SUM('Yatırımlar-Mevcut Bölge'!H143,'Yatırımlar-Genişleme1'!H143,'Yatırımlar-Genişleme2'!H143),"")</f>
        <v/>
      </c>
      <c r="J143" s="927" t="str">
        <f>IFERROR((('Yatırımlar-Mevcut Bölge'!H143*'Yatırımlar-Mevcut Bölge'!J143)+('Yatırımlar-Genişleme1'!H143*'Yatırımlar-Genişleme1'!J143)+('Yatırımlar-Genişleme2'!H143*'Yatırımlar-Genişleme2'!J143))/SUM('Yatırımlar-Mevcut Bölge'!H143,'Yatırımlar-Genişleme1'!H143,'Yatırımlar-Genişleme2'!H143),"")</f>
        <v/>
      </c>
      <c r="K143" s="997" t="str">
        <f t="shared" si="56"/>
        <v/>
      </c>
      <c r="L143" s="926">
        <f>'Yatırımlar-Mevcut Bölge'!L143+'Yatırımlar-Genişleme1'!L143+'Yatırımlar-Genişleme2'!L143</f>
        <v>0</v>
      </c>
      <c r="M143" s="927" t="str">
        <f>IFERROR((('Yatırımlar-Mevcut Bölge'!L143*'Yatırımlar-Mevcut Bölge'!M143)+('Yatırımlar-Genişleme1'!L143*'Yatırımlar-Genişleme1'!M143)+('Yatırımlar-Genişleme2'!L143*'Yatırımlar-Genişleme2'!M143))/SUM('Yatırımlar-Mevcut Bölge'!L143,'Yatırımlar-Genişleme1'!L143,'Yatırımlar-Genişleme2'!L143),"")</f>
        <v/>
      </c>
      <c r="N143" s="927" t="str">
        <f>IFERROR((('Yatırımlar-Mevcut Bölge'!L143*'Yatırımlar-Mevcut Bölge'!N143)+('Yatırımlar-Genişleme1'!L143*'Yatırımlar-Genişleme1'!N143)+('Yatırımlar-Genişleme2'!L143*'Yatırımlar-Genişleme2'!N143))/SUM('Yatırımlar-Mevcut Bölge'!L143,'Yatırımlar-Genişleme1'!L143,'Yatırımlar-Genişleme2'!L143),"")</f>
        <v/>
      </c>
      <c r="O143" s="997" t="str">
        <f t="shared" si="57"/>
        <v/>
      </c>
      <c r="P143" s="926">
        <f>'Yatırımlar-Mevcut Bölge'!P143+'Yatırımlar-Genişleme1'!P143+'Yatırımlar-Genişleme2'!P143</f>
        <v>0</v>
      </c>
      <c r="Q143" s="927" t="str">
        <f>IFERROR((('Yatırımlar-Mevcut Bölge'!P143*'Yatırımlar-Mevcut Bölge'!Q143)+('Yatırımlar-Genişleme1'!P143*'Yatırımlar-Genişleme1'!Q143)+('Yatırımlar-Genişleme2'!P143*'Yatırımlar-Genişleme2'!Q143))/SUM('Yatırımlar-Mevcut Bölge'!P143,'Yatırımlar-Genişleme1'!P143,'Yatırımlar-Genişleme2'!P143),"")</f>
        <v/>
      </c>
      <c r="R143" s="927" t="str">
        <f>IFERROR((('Yatırımlar-Mevcut Bölge'!P143*'Yatırımlar-Mevcut Bölge'!R143)+('Yatırımlar-Genişleme1'!P143*'Yatırımlar-Genişleme1'!R143)+('Yatırımlar-Genişleme2'!P143*'Yatırımlar-Genişleme2'!R143))/SUM('Yatırımlar-Mevcut Bölge'!P143,'Yatırımlar-Genişleme1'!P143,'Yatırımlar-Genişleme2'!P143),"")</f>
        <v/>
      </c>
      <c r="S143" s="909" t="str">
        <f t="shared" si="58"/>
        <v/>
      </c>
      <c r="T143" s="926">
        <f>'Yatırımlar-Mevcut Bölge'!T143+'Yatırımlar-Genişleme1'!T143+'Yatırımlar-Genişleme2'!T143</f>
        <v>0</v>
      </c>
      <c r="U143" s="927" t="str">
        <f>IFERROR((('Yatırımlar-Mevcut Bölge'!T143*'Yatırımlar-Mevcut Bölge'!U143)+('Yatırımlar-Genişleme1'!T143*'Yatırımlar-Genişleme1'!U143)+('Yatırımlar-Genişleme2'!T143*'Yatırımlar-Genişleme2'!U143))/SUM('Yatırımlar-Mevcut Bölge'!T143,'Yatırımlar-Genişleme1'!T143,'Yatırımlar-Genişleme2'!T143),"")</f>
        <v/>
      </c>
      <c r="V143" s="927" t="str">
        <f>IFERROR((('Yatırımlar-Mevcut Bölge'!T143*'Yatırımlar-Mevcut Bölge'!V143)+('Yatırımlar-Genişleme1'!T143*'Yatırımlar-Genişleme1'!V143)+('Yatırımlar-Genişleme2'!T143*'Yatırımlar-Genişleme2'!V143))/SUM('Yatırımlar-Mevcut Bölge'!T143,'Yatırımlar-Genişleme1'!T143,'Yatırımlar-Genişleme2'!T143),"")</f>
        <v/>
      </c>
      <c r="W143" s="909" t="str">
        <f t="shared" si="59"/>
        <v/>
      </c>
    </row>
    <row r="144" spans="2:23" s="897" customFormat="1">
      <c r="B144" s="880" t="s">
        <v>833</v>
      </c>
      <c r="C144" s="865" t="s">
        <v>100</v>
      </c>
      <c r="D144" s="926">
        <f>'Yatırımlar-Mevcut Bölge'!D144+'Yatırımlar-Genişleme1'!D144+'Yatırımlar-Genişleme2'!D144</f>
        <v>0</v>
      </c>
      <c r="E144" s="927" t="str">
        <f>IFERROR((('Yatırımlar-Mevcut Bölge'!D144*'Yatırımlar-Mevcut Bölge'!E144)+('Yatırımlar-Genişleme1'!D144*'Yatırımlar-Genişleme1'!E144)+('Yatırımlar-Genişleme2'!D144*'Yatırımlar-Genişleme2'!E144))/SUM('Yatırımlar-Mevcut Bölge'!D144,'Yatırımlar-Genişleme1'!D144,'Yatırımlar-Genişleme2'!D144),"")</f>
        <v/>
      </c>
      <c r="F144" s="927" t="str">
        <f>IFERROR((('Yatırımlar-Mevcut Bölge'!D144*'Yatırımlar-Mevcut Bölge'!F144)+('Yatırımlar-Genişleme1'!D144*'Yatırımlar-Genişleme1'!F144)+('Yatırımlar-Genişleme2'!D144*'Yatırımlar-Genişleme2'!F144))/SUM('Yatırımlar-Mevcut Bölge'!D144,'Yatırımlar-Genişleme1'!D144,'Yatırımlar-Genişleme2'!D144),"")</f>
        <v/>
      </c>
      <c r="G144" s="997" t="str">
        <f t="shared" si="55"/>
        <v/>
      </c>
      <c r="H144" s="926">
        <f>'Yatırımlar-Mevcut Bölge'!H144+'Yatırımlar-Genişleme1'!H144+'Yatırımlar-Genişleme2'!H144</f>
        <v>0</v>
      </c>
      <c r="I144" s="927" t="str">
        <f>IFERROR((('Yatırımlar-Mevcut Bölge'!H144*'Yatırımlar-Mevcut Bölge'!I144)+('Yatırımlar-Genişleme1'!H144*'Yatırımlar-Genişleme1'!I144)+('Yatırımlar-Genişleme2'!H144*'Yatırımlar-Genişleme2'!I144))/SUM('Yatırımlar-Mevcut Bölge'!H144,'Yatırımlar-Genişleme1'!H144,'Yatırımlar-Genişleme2'!H144),"")</f>
        <v/>
      </c>
      <c r="J144" s="927" t="str">
        <f>IFERROR((('Yatırımlar-Mevcut Bölge'!H144*'Yatırımlar-Mevcut Bölge'!J144)+('Yatırımlar-Genişleme1'!H144*'Yatırımlar-Genişleme1'!J144)+('Yatırımlar-Genişleme2'!H144*'Yatırımlar-Genişleme2'!J144))/SUM('Yatırımlar-Mevcut Bölge'!H144,'Yatırımlar-Genişleme1'!H144,'Yatırımlar-Genişleme2'!H144),"")</f>
        <v/>
      </c>
      <c r="K144" s="997" t="str">
        <f t="shared" si="56"/>
        <v/>
      </c>
      <c r="L144" s="926">
        <f>'Yatırımlar-Mevcut Bölge'!L144+'Yatırımlar-Genişleme1'!L144+'Yatırımlar-Genişleme2'!L144</f>
        <v>0</v>
      </c>
      <c r="M144" s="927" t="str">
        <f>IFERROR((('Yatırımlar-Mevcut Bölge'!L144*'Yatırımlar-Mevcut Bölge'!M144)+('Yatırımlar-Genişleme1'!L144*'Yatırımlar-Genişleme1'!M144)+('Yatırımlar-Genişleme2'!L144*'Yatırımlar-Genişleme2'!M144))/SUM('Yatırımlar-Mevcut Bölge'!L144,'Yatırımlar-Genişleme1'!L144,'Yatırımlar-Genişleme2'!L144),"")</f>
        <v/>
      </c>
      <c r="N144" s="927" t="str">
        <f>IFERROR((('Yatırımlar-Mevcut Bölge'!L144*'Yatırımlar-Mevcut Bölge'!N144)+('Yatırımlar-Genişleme1'!L144*'Yatırımlar-Genişleme1'!N144)+('Yatırımlar-Genişleme2'!L144*'Yatırımlar-Genişleme2'!N144))/SUM('Yatırımlar-Mevcut Bölge'!L144,'Yatırımlar-Genişleme1'!L144,'Yatırımlar-Genişleme2'!L144),"")</f>
        <v/>
      </c>
      <c r="O144" s="997" t="str">
        <f t="shared" si="57"/>
        <v/>
      </c>
      <c r="P144" s="926">
        <f>'Yatırımlar-Mevcut Bölge'!P144+'Yatırımlar-Genişleme1'!P144+'Yatırımlar-Genişleme2'!P144</f>
        <v>0</v>
      </c>
      <c r="Q144" s="927" t="str">
        <f>IFERROR((('Yatırımlar-Mevcut Bölge'!P144*'Yatırımlar-Mevcut Bölge'!Q144)+('Yatırımlar-Genişleme1'!P144*'Yatırımlar-Genişleme1'!Q144)+('Yatırımlar-Genişleme2'!P144*'Yatırımlar-Genişleme2'!Q144))/SUM('Yatırımlar-Mevcut Bölge'!P144,'Yatırımlar-Genişleme1'!P144,'Yatırımlar-Genişleme2'!P144),"")</f>
        <v/>
      </c>
      <c r="R144" s="927" t="str">
        <f>IFERROR((('Yatırımlar-Mevcut Bölge'!P144*'Yatırımlar-Mevcut Bölge'!R144)+('Yatırımlar-Genişleme1'!P144*'Yatırımlar-Genişleme1'!R144)+('Yatırımlar-Genişleme2'!P144*'Yatırımlar-Genişleme2'!R144))/SUM('Yatırımlar-Mevcut Bölge'!P144,'Yatırımlar-Genişleme1'!P144,'Yatırımlar-Genişleme2'!P144),"")</f>
        <v/>
      </c>
      <c r="S144" s="909" t="str">
        <f t="shared" si="58"/>
        <v/>
      </c>
      <c r="T144" s="926">
        <f>'Yatırımlar-Mevcut Bölge'!T144+'Yatırımlar-Genişleme1'!T144+'Yatırımlar-Genişleme2'!T144</f>
        <v>0</v>
      </c>
      <c r="U144" s="927" t="str">
        <f>IFERROR((('Yatırımlar-Mevcut Bölge'!T144*'Yatırımlar-Mevcut Bölge'!U144)+('Yatırımlar-Genişleme1'!T144*'Yatırımlar-Genişleme1'!U144)+('Yatırımlar-Genişleme2'!T144*'Yatırımlar-Genişleme2'!U144))/SUM('Yatırımlar-Mevcut Bölge'!T144,'Yatırımlar-Genişleme1'!T144,'Yatırımlar-Genişleme2'!T144),"")</f>
        <v/>
      </c>
      <c r="V144" s="927" t="str">
        <f>IFERROR((('Yatırımlar-Mevcut Bölge'!T144*'Yatırımlar-Mevcut Bölge'!V144)+('Yatırımlar-Genişleme1'!T144*'Yatırımlar-Genişleme1'!V144)+('Yatırımlar-Genişleme2'!T144*'Yatırımlar-Genişleme2'!V144))/SUM('Yatırımlar-Mevcut Bölge'!T144,'Yatırımlar-Genişleme1'!T144,'Yatırımlar-Genişleme2'!T144),"")</f>
        <v/>
      </c>
      <c r="W144" s="909" t="str">
        <f t="shared" si="59"/>
        <v/>
      </c>
    </row>
    <row r="145" spans="2:23" s="897" customFormat="1">
      <c r="B145" s="880" t="s">
        <v>834</v>
      </c>
      <c r="C145" s="865" t="s">
        <v>100</v>
      </c>
      <c r="D145" s="926">
        <f>'Yatırımlar-Mevcut Bölge'!D145+'Yatırımlar-Genişleme1'!D145+'Yatırımlar-Genişleme2'!D145</f>
        <v>0</v>
      </c>
      <c r="E145" s="927" t="str">
        <f>IFERROR((('Yatırımlar-Mevcut Bölge'!D145*'Yatırımlar-Mevcut Bölge'!E145)+('Yatırımlar-Genişleme1'!D145*'Yatırımlar-Genişleme1'!E145)+('Yatırımlar-Genişleme2'!D145*'Yatırımlar-Genişleme2'!E145))/SUM('Yatırımlar-Mevcut Bölge'!D145,'Yatırımlar-Genişleme1'!D145,'Yatırımlar-Genişleme2'!D145),"")</f>
        <v/>
      </c>
      <c r="F145" s="927" t="str">
        <f>IFERROR((('Yatırımlar-Mevcut Bölge'!D145*'Yatırımlar-Mevcut Bölge'!F145)+('Yatırımlar-Genişleme1'!D145*'Yatırımlar-Genişleme1'!F145)+('Yatırımlar-Genişleme2'!D145*'Yatırımlar-Genişleme2'!F145))/SUM('Yatırımlar-Mevcut Bölge'!D145,'Yatırımlar-Genişleme1'!D145,'Yatırımlar-Genişleme2'!D145),"")</f>
        <v/>
      </c>
      <c r="G145" s="997" t="str">
        <f t="shared" si="55"/>
        <v/>
      </c>
      <c r="H145" s="926">
        <f>'Yatırımlar-Mevcut Bölge'!H145+'Yatırımlar-Genişleme1'!H145+'Yatırımlar-Genişleme2'!H145</f>
        <v>0</v>
      </c>
      <c r="I145" s="927" t="str">
        <f>IFERROR((('Yatırımlar-Mevcut Bölge'!H145*'Yatırımlar-Mevcut Bölge'!I145)+('Yatırımlar-Genişleme1'!H145*'Yatırımlar-Genişleme1'!I145)+('Yatırımlar-Genişleme2'!H145*'Yatırımlar-Genişleme2'!I145))/SUM('Yatırımlar-Mevcut Bölge'!H145,'Yatırımlar-Genişleme1'!H145,'Yatırımlar-Genişleme2'!H145),"")</f>
        <v/>
      </c>
      <c r="J145" s="927" t="str">
        <f>IFERROR((('Yatırımlar-Mevcut Bölge'!H145*'Yatırımlar-Mevcut Bölge'!J145)+('Yatırımlar-Genişleme1'!H145*'Yatırımlar-Genişleme1'!J145)+('Yatırımlar-Genişleme2'!H145*'Yatırımlar-Genişleme2'!J145))/SUM('Yatırımlar-Mevcut Bölge'!H145,'Yatırımlar-Genişleme1'!H145,'Yatırımlar-Genişleme2'!H145),"")</f>
        <v/>
      </c>
      <c r="K145" s="997" t="str">
        <f t="shared" si="56"/>
        <v/>
      </c>
      <c r="L145" s="926">
        <f>'Yatırımlar-Mevcut Bölge'!L145+'Yatırımlar-Genişleme1'!L145+'Yatırımlar-Genişleme2'!L145</f>
        <v>0</v>
      </c>
      <c r="M145" s="927" t="str">
        <f>IFERROR((('Yatırımlar-Mevcut Bölge'!L145*'Yatırımlar-Mevcut Bölge'!M145)+('Yatırımlar-Genişleme1'!L145*'Yatırımlar-Genişleme1'!M145)+('Yatırımlar-Genişleme2'!L145*'Yatırımlar-Genişleme2'!M145))/SUM('Yatırımlar-Mevcut Bölge'!L145,'Yatırımlar-Genişleme1'!L145,'Yatırımlar-Genişleme2'!L145),"")</f>
        <v/>
      </c>
      <c r="N145" s="927" t="str">
        <f>IFERROR((('Yatırımlar-Mevcut Bölge'!L145*'Yatırımlar-Mevcut Bölge'!N145)+('Yatırımlar-Genişleme1'!L145*'Yatırımlar-Genişleme1'!N145)+('Yatırımlar-Genişleme2'!L145*'Yatırımlar-Genişleme2'!N145))/SUM('Yatırımlar-Mevcut Bölge'!L145,'Yatırımlar-Genişleme1'!L145,'Yatırımlar-Genişleme2'!L145),"")</f>
        <v/>
      </c>
      <c r="O145" s="997" t="str">
        <f t="shared" si="57"/>
        <v/>
      </c>
      <c r="P145" s="926">
        <f>'Yatırımlar-Mevcut Bölge'!P145+'Yatırımlar-Genişleme1'!P145+'Yatırımlar-Genişleme2'!P145</f>
        <v>0</v>
      </c>
      <c r="Q145" s="927" t="str">
        <f>IFERROR((('Yatırımlar-Mevcut Bölge'!P145*'Yatırımlar-Mevcut Bölge'!Q145)+('Yatırımlar-Genişleme1'!P145*'Yatırımlar-Genişleme1'!Q145)+('Yatırımlar-Genişleme2'!P145*'Yatırımlar-Genişleme2'!Q145))/SUM('Yatırımlar-Mevcut Bölge'!P145,'Yatırımlar-Genişleme1'!P145,'Yatırımlar-Genişleme2'!P145),"")</f>
        <v/>
      </c>
      <c r="R145" s="927" t="str">
        <f>IFERROR((('Yatırımlar-Mevcut Bölge'!P145*'Yatırımlar-Mevcut Bölge'!R145)+('Yatırımlar-Genişleme1'!P145*'Yatırımlar-Genişleme1'!R145)+('Yatırımlar-Genişleme2'!P145*'Yatırımlar-Genişleme2'!R145))/SUM('Yatırımlar-Mevcut Bölge'!P145,'Yatırımlar-Genişleme1'!P145,'Yatırımlar-Genişleme2'!P145),"")</f>
        <v/>
      </c>
      <c r="S145" s="909" t="str">
        <f t="shared" si="58"/>
        <v/>
      </c>
      <c r="T145" s="926">
        <f>'Yatırımlar-Mevcut Bölge'!T145+'Yatırımlar-Genişleme1'!T145+'Yatırımlar-Genişleme2'!T145</f>
        <v>0</v>
      </c>
      <c r="U145" s="927" t="str">
        <f>IFERROR((('Yatırımlar-Mevcut Bölge'!T145*'Yatırımlar-Mevcut Bölge'!U145)+('Yatırımlar-Genişleme1'!T145*'Yatırımlar-Genişleme1'!U145)+('Yatırımlar-Genişleme2'!T145*'Yatırımlar-Genişleme2'!U145))/SUM('Yatırımlar-Mevcut Bölge'!T145,'Yatırımlar-Genişleme1'!T145,'Yatırımlar-Genişleme2'!T145),"")</f>
        <v/>
      </c>
      <c r="V145" s="927" t="str">
        <f>IFERROR((('Yatırımlar-Mevcut Bölge'!T145*'Yatırımlar-Mevcut Bölge'!V145)+('Yatırımlar-Genişleme1'!T145*'Yatırımlar-Genişleme1'!V145)+('Yatırımlar-Genişleme2'!T145*'Yatırımlar-Genişleme2'!V145))/SUM('Yatırımlar-Mevcut Bölge'!T145,'Yatırımlar-Genişleme1'!T145,'Yatırımlar-Genişleme2'!T145),"")</f>
        <v/>
      </c>
      <c r="W145" s="909" t="str">
        <f t="shared" si="59"/>
        <v/>
      </c>
    </row>
    <row r="146" spans="2:23" s="897" customFormat="1">
      <c r="B146" s="880" t="s">
        <v>835</v>
      </c>
      <c r="C146" s="865" t="s">
        <v>100</v>
      </c>
      <c r="D146" s="926">
        <f>'Yatırımlar-Mevcut Bölge'!D146+'Yatırımlar-Genişleme1'!D146+'Yatırımlar-Genişleme2'!D146</f>
        <v>0</v>
      </c>
      <c r="E146" s="927" t="str">
        <f>IFERROR((('Yatırımlar-Mevcut Bölge'!D146*'Yatırımlar-Mevcut Bölge'!E146)+('Yatırımlar-Genişleme1'!D146*'Yatırımlar-Genişleme1'!E146)+('Yatırımlar-Genişleme2'!D146*'Yatırımlar-Genişleme2'!E146))/SUM('Yatırımlar-Mevcut Bölge'!D146,'Yatırımlar-Genişleme1'!D146,'Yatırımlar-Genişleme2'!D146),"")</f>
        <v/>
      </c>
      <c r="F146" s="927" t="str">
        <f>IFERROR((('Yatırımlar-Mevcut Bölge'!D146*'Yatırımlar-Mevcut Bölge'!F146)+('Yatırımlar-Genişleme1'!D146*'Yatırımlar-Genişleme1'!F146)+('Yatırımlar-Genişleme2'!D146*'Yatırımlar-Genişleme2'!F146))/SUM('Yatırımlar-Mevcut Bölge'!D146,'Yatırımlar-Genişleme1'!D146,'Yatırımlar-Genişleme2'!D146),"")</f>
        <v/>
      </c>
      <c r="G146" s="997" t="str">
        <f t="shared" si="55"/>
        <v/>
      </c>
      <c r="H146" s="926">
        <f>'Yatırımlar-Mevcut Bölge'!H146+'Yatırımlar-Genişleme1'!H146+'Yatırımlar-Genişleme2'!H146</f>
        <v>0</v>
      </c>
      <c r="I146" s="927" t="str">
        <f>IFERROR((('Yatırımlar-Mevcut Bölge'!H146*'Yatırımlar-Mevcut Bölge'!I146)+('Yatırımlar-Genişleme1'!H146*'Yatırımlar-Genişleme1'!I146)+('Yatırımlar-Genişleme2'!H146*'Yatırımlar-Genişleme2'!I146))/SUM('Yatırımlar-Mevcut Bölge'!H146,'Yatırımlar-Genişleme1'!H146,'Yatırımlar-Genişleme2'!H146),"")</f>
        <v/>
      </c>
      <c r="J146" s="927" t="str">
        <f>IFERROR((('Yatırımlar-Mevcut Bölge'!H146*'Yatırımlar-Mevcut Bölge'!J146)+('Yatırımlar-Genişleme1'!H146*'Yatırımlar-Genişleme1'!J146)+('Yatırımlar-Genişleme2'!H146*'Yatırımlar-Genişleme2'!J146))/SUM('Yatırımlar-Mevcut Bölge'!H146,'Yatırımlar-Genişleme1'!H146,'Yatırımlar-Genişleme2'!H146),"")</f>
        <v/>
      </c>
      <c r="K146" s="997" t="str">
        <f t="shared" si="56"/>
        <v/>
      </c>
      <c r="L146" s="926">
        <f>'Yatırımlar-Mevcut Bölge'!L146+'Yatırımlar-Genişleme1'!L146+'Yatırımlar-Genişleme2'!L146</f>
        <v>0</v>
      </c>
      <c r="M146" s="927" t="str">
        <f>IFERROR((('Yatırımlar-Mevcut Bölge'!L146*'Yatırımlar-Mevcut Bölge'!M146)+('Yatırımlar-Genişleme1'!L146*'Yatırımlar-Genişleme1'!M146)+('Yatırımlar-Genişleme2'!L146*'Yatırımlar-Genişleme2'!M146))/SUM('Yatırımlar-Mevcut Bölge'!L146,'Yatırımlar-Genişleme1'!L146,'Yatırımlar-Genişleme2'!L146),"")</f>
        <v/>
      </c>
      <c r="N146" s="927" t="str">
        <f>IFERROR((('Yatırımlar-Mevcut Bölge'!L146*'Yatırımlar-Mevcut Bölge'!N146)+('Yatırımlar-Genişleme1'!L146*'Yatırımlar-Genişleme1'!N146)+('Yatırımlar-Genişleme2'!L146*'Yatırımlar-Genişleme2'!N146))/SUM('Yatırımlar-Mevcut Bölge'!L146,'Yatırımlar-Genişleme1'!L146,'Yatırımlar-Genişleme2'!L146),"")</f>
        <v/>
      </c>
      <c r="O146" s="997" t="str">
        <f t="shared" si="57"/>
        <v/>
      </c>
      <c r="P146" s="926">
        <f>'Yatırımlar-Mevcut Bölge'!P146+'Yatırımlar-Genişleme1'!P146+'Yatırımlar-Genişleme2'!P146</f>
        <v>0</v>
      </c>
      <c r="Q146" s="927" t="str">
        <f>IFERROR((('Yatırımlar-Mevcut Bölge'!P146*'Yatırımlar-Mevcut Bölge'!Q146)+('Yatırımlar-Genişleme1'!P146*'Yatırımlar-Genişleme1'!Q146)+('Yatırımlar-Genişleme2'!P146*'Yatırımlar-Genişleme2'!Q146))/SUM('Yatırımlar-Mevcut Bölge'!P146,'Yatırımlar-Genişleme1'!P146,'Yatırımlar-Genişleme2'!P146),"")</f>
        <v/>
      </c>
      <c r="R146" s="927" t="str">
        <f>IFERROR((('Yatırımlar-Mevcut Bölge'!P146*'Yatırımlar-Mevcut Bölge'!R146)+('Yatırımlar-Genişleme1'!P146*'Yatırımlar-Genişleme1'!R146)+('Yatırımlar-Genişleme2'!P146*'Yatırımlar-Genişleme2'!R146))/SUM('Yatırımlar-Mevcut Bölge'!P146,'Yatırımlar-Genişleme1'!P146,'Yatırımlar-Genişleme2'!P146),"")</f>
        <v/>
      </c>
      <c r="S146" s="909" t="str">
        <f t="shared" si="58"/>
        <v/>
      </c>
      <c r="T146" s="926">
        <f>'Yatırımlar-Mevcut Bölge'!T146+'Yatırımlar-Genişleme1'!T146+'Yatırımlar-Genişleme2'!T146</f>
        <v>0</v>
      </c>
      <c r="U146" s="927" t="str">
        <f>IFERROR((('Yatırımlar-Mevcut Bölge'!T146*'Yatırımlar-Mevcut Bölge'!U146)+('Yatırımlar-Genişleme1'!T146*'Yatırımlar-Genişleme1'!U146)+('Yatırımlar-Genişleme2'!T146*'Yatırımlar-Genişleme2'!U146))/SUM('Yatırımlar-Mevcut Bölge'!T146,'Yatırımlar-Genişleme1'!T146,'Yatırımlar-Genişleme2'!T146),"")</f>
        <v/>
      </c>
      <c r="V146" s="927" t="str">
        <f>IFERROR((('Yatırımlar-Mevcut Bölge'!T146*'Yatırımlar-Mevcut Bölge'!V146)+('Yatırımlar-Genişleme1'!T146*'Yatırımlar-Genişleme1'!V146)+('Yatırımlar-Genişleme2'!T146*'Yatırımlar-Genişleme2'!V146))/SUM('Yatırımlar-Mevcut Bölge'!T146,'Yatırımlar-Genişleme1'!T146,'Yatırımlar-Genişleme2'!T146),"")</f>
        <v/>
      </c>
      <c r="W146" s="909" t="str">
        <f t="shared" si="59"/>
        <v/>
      </c>
    </row>
    <row r="147" spans="2:23" s="897" customFormat="1">
      <c r="B147" s="880" t="s">
        <v>836</v>
      </c>
      <c r="C147" s="865" t="s">
        <v>100</v>
      </c>
      <c r="D147" s="926">
        <f>'Yatırımlar-Mevcut Bölge'!D147+'Yatırımlar-Genişleme1'!D147+'Yatırımlar-Genişleme2'!D147</f>
        <v>0</v>
      </c>
      <c r="E147" s="927" t="str">
        <f>IFERROR((('Yatırımlar-Mevcut Bölge'!D147*'Yatırımlar-Mevcut Bölge'!E147)+('Yatırımlar-Genişleme1'!D147*'Yatırımlar-Genişleme1'!E147)+('Yatırımlar-Genişleme2'!D147*'Yatırımlar-Genişleme2'!E147))/SUM('Yatırımlar-Mevcut Bölge'!D147,'Yatırımlar-Genişleme1'!D147,'Yatırımlar-Genişleme2'!D147),"")</f>
        <v/>
      </c>
      <c r="F147" s="927" t="str">
        <f>IFERROR((('Yatırımlar-Mevcut Bölge'!D147*'Yatırımlar-Mevcut Bölge'!F147)+('Yatırımlar-Genişleme1'!D147*'Yatırımlar-Genişleme1'!F147)+('Yatırımlar-Genişleme2'!D147*'Yatırımlar-Genişleme2'!F147))/SUM('Yatırımlar-Mevcut Bölge'!D147,'Yatırımlar-Genişleme1'!D147,'Yatırımlar-Genişleme2'!D147),"")</f>
        <v/>
      </c>
      <c r="G147" s="997" t="str">
        <f t="shared" si="55"/>
        <v/>
      </c>
      <c r="H147" s="926">
        <f>'Yatırımlar-Mevcut Bölge'!H147+'Yatırımlar-Genişleme1'!H147+'Yatırımlar-Genişleme2'!H147</f>
        <v>0</v>
      </c>
      <c r="I147" s="927" t="str">
        <f>IFERROR((('Yatırımlar-Mevcut Bölge'!H147*'Yatırımlar-Mevcut Bölge'!I147)+('Yatırımlar-Genişleme1'!H147*'Yatırımlar-Genişleme1'!I147)+('Yatırımlar-Genişleme2'!H147*'Yatırımlar-Genişleme2'!I147))/SUM('Yatırımlar-Mevcut Bölge'!H147,'Yatırımlar-Genişleme1'!H147,'Yatırımlar-Genişleme2'!H147),"")</f>
        <v/>
      </c>
      <c r="J147" s="927" t="str">
        <f>IFERROR((('Yatırımlar-Mevcut Bölge'!H147*'Yatırımlar-Mevcut Bölge'!J147)+('Yatırımlar-Genişleme1'!H147*'Yatırımlar-Genişleme1'!J147)+('Yatırımlar-Genişleme2'!H147*'Yatırımlar-Genişleme2'!J147))/SUM('Yatırımlar-Mevcut Bölge'!H147,'Yatırımlar-Genişleme1'!H147,'Yatırımlar-Genişleme2'!H147),"")</f>
        <v/>
      </c>
      <c r="K147" s="997" t="str">
        <f t="shared" si="56"/>
        <v/>
      </c>
      <c r="L147" s="926">
        <f>'Yatırımlar-Mevcut Bölge'!L147+'Yatırımlar-Genişleme1'!L147+'Yatırımlar-Genişleme2'!L147</f>
        <v>0</v>
      </c>
      <c r="M147" s="927" t="str">
        <f>IFERROR((('Yatırımlar-Mevcut Bölge'!L147*'Yatırımlar-Mevcut Bölge'!M147)+('Yatırımlar-Genişleme1'!L147*'Yatırımlar-Genişleme1'!M147)+('Yatırımlar-Genişleme2'!L147*'Yatırımlar-Genişleme2'!M147))/SUM('Yatırımlar-Mevcut Bölge'!L147,'Yatırımlar-Genişleme1'!L147,'Yatırımlar-Genişleme2'!L147),"")</f>
        <v/>
      </c>
      <c r="N147" s="927" t="str">
        <f>IFERROR((('Yatırımlar-Mevcut Bölge'!L147*'Yatırımlar-Mevcut Bölge'!N147)+('Yatırımlar-Genişleme1'!L147*'Yatırımlar-Genişleme1'!N147)+('Yatırımlar-Genişleme2'!L147*'Yatırımlar-Genişleme2'!N147))/SUM('Yatırımlar-Mevcut Bölge'!L147,'Yatırımlar-Genişleme1'!L147,'Yatırımlar-Genişleme2'!L147),"")</f>
        <v/>
      </c>
      <c r="O147" s="997" t="str">
        <f t="shared" si="57"/>
        <v/>
      </c>
      <c r="P147" s="926">
        <f>'Yatırımlar-Mevcut Bölge'!P147+'Yatırımlar-Genişleme1'!P147+'Yatırımlar-Genişleme2'!P147</f>
        <v>0</v>
      </c>
      <c r="Q147" s="927" t="str">
        <f>IFERROR((('Yatırımlar-Mevcut Bölge'!P147*'Yatırımlar-Mevcut Bölge'!Q147)+('Yatırımlar-Genişleme1'!P147*'Yatırımlar-Genişleme1'!Q147)+('Yatırımlar-Genişleme2'!P147*'Yatırımlar-Genişleme2'!Q147))/SUM('Yatırımlar-Mevcut Bölge'!P147,'Yatırımlar-Genişleme1'!P147,'Yatırımlar-Genişleme2'!P147),"")</f>
        <v/>
      </c>
      <c r="R147" s="927" t="str">
        <f>IFERROR((('Yatırımlar-Mevcut Bölge'!P147*'Yatırımlar-Mevcut Bölge'!R147)+('Yatırımlar-Genişleme1'!P147*'Yatırımlar-Genişleme1'!R147)+('Yatırımlar-Genişleme2'!P147*'Yatırımlar-Genişleme2'!R147))/SUM('Yatırımlar-Mevcut Bölge'!P147,'Yatırımlar-Genişleme1'!P147,'Yatırımlar-Genişleme2'!P147),"")</f>
        <v/>
      </c>
      <c r="S147" s="909" t="str">
        <f t="shared" si="58"/>
        <v/>
      </c>
      <c r="T147" s="926">
        <f>'Yatırımlar-Mevcut Bölge'!T147+'Yatırımlar-Genişleme1'!T147+'Yatırımlar-Genişleme2'!T147</f>
        <v>0</v>
      </c>
      <c r="U147" s="927" t="str">
        <f>IFERROR((('Yatırımlar-Mevcut Bölge'!T147*'Yatırımlar-Mevcut Bölge'!U147)+('Yatırımlar-Genişleme1'!T147*'Yatırımlar-Genişleme1'!U147)+('Yatırımlar-Genişleme2'!T147*'Yatırımlar-Genişleme2'!U147))/SUM('Yatırımlar-Mevcut Bölge'!T147,'Yatırımlar-Genişleme1'!T147,'Yatırımlar-Genişleme2'!T147),"")</f>
        <v/>
      </c>
      <c r="V147" s="927" t="str">
        <f>IFERROR((('Yatırımlar-Mevcut Bölge'!T147*'Yatırımlar-Mevcut Bölge'!V147)+('Yatırımlar-Genişleme1'!T147*'Yatırımlar-Genişleme1'!V147)+('Yatırımlar-Genişleme2'!T147*'Yatırımlar-Genişleme2'!V147))/SUM('Yatırımlar-Mevcut Bölge'!T147,'Yatırımlar-Genişleme1'!T147,'Yatırımlar-Genişleme2'!T147),"")</f>
        <v/>
      </c>
      <c r="W147" s="909" t="str">
        <f t="shared" si="59"/>
        <v/>
      </c>
    </row>
    <row r="148" spans="2:23" s="897" customFormat="1">
      <c r="B148" s="880" t="s">
        <v>837</v>
      </c>
      <c r="C148" s="865" t="s">
        <v>100</v>
      </c>
      <c r="D148" s="926">
        <f>'Yatırımlar-Mevcut Bölge'!D148+'Yatırımlar-Genişleme1'!D148+'Yatırımlar-Genişleme2'!D148</f>
        <v>0</v>
      </c>
      <c r="E148" s="927" t="str">
        <f>IFERROR((('Yatırımlar-Mevcut Bölge'!D148*'Yatırımlar-Mevcut Bölge'!E148)+('Yatırımlar-Genişleme1'!D148*'Yatırımlar-Genişleme1'!E148)+('Yatırımlar-Genişleme2'!D148*'Yatırımlar-Genişleme2'!E148))/SUM('Yatırımlar-Mevcut Bölge'!D148,'Yatırımlar-Genişleme1'!D148,'Yatırımlar-Genişleme2'!D148),"")</f>
        <v/>
      </c>
      <c r="F148" s="927" t="str">
        <f>IFERROR((('Yatırımlar-Mevcut Bölge'!D148*'Yatırımlar-Mevcut Bölge'!F148)+('Yatırımlar-Genişleme1'!D148*'Yatırımlar-Genişleme1'!F148)+('Yatırımlar-Genişleme2'!D148*'Yatırımlar-Genişleme2'!F148))/SUM('Yatırımlar-Mevcut Bölge'!D148,'Yatırımlar-Genişleme1'!D148,'Yatırımlar-Genişleme2'!D148),"")</f>
        <v/>
      </c>
      <c r="G148" s="997" t="str">
        <f t="shared" si="55"/>
        <v/>
      </c>
      <c r="H148" s="926">
        <f>'Yatırımlar-Mevcut Bölge'!H148+'Yatırımlar-Genişleme1'!H148+'Yatırımlar-Genişleme2'!H148</f>
        <v>0</v>
      </c>
      <c r="I148" s="927" t="str">
        <f>IFERROR((('Yatırımlar-Mevcut Bölge'!H148*'Yatırımlar-Mevcut Bölge'!I148)+('Yatırımlar-Genişleme1'!H148*'Yatırımlar-Genişleme1'!I148)+('Yatırımlar-Genişleme2'!H148*'Yatırımlar-Genişleme2'!I148))/SUM('Yatırımlar-Mevcut Bölge'!H148,'Yatırımlar-Genişleme1'!H148,'Yatırımlar-Genişleme2'!H148),"")</f>
        <v/>
      </c>
      <c r="J148" s="927" t="str">
        <f>IFERROR((('Yatırımlar-Mevcut Bölge'!H148*'Yatırımlar-Mevcut Bölge'!J148)+('Yatırımlar-Genişleme1'!H148*'Yatırımlar-Genişleme1'!J148)+('Yatırımlar-Genişleme2'!H148*'Yatırımlar-Genişleme2'!J148))/SUM('Yatırımlar-Mevcut Bölge'!H148,'Yatırımlar-Genişleme1'!H148,'Yatırımlar-Genişleme2'!H148),"")</f>
        <v/>
      </c>
      <c r="K148" s="997" t="str">
        <f t="shared" si="56"/>
        <v/>
      </c>
      <c r="L148" s="926">
        <f>'Yatırımlar-Mevcut Bölge'!L148+'Yatırımlar-Genişleme1'!L148+'Yatırımlar-Genişleme2'!L148</f>
        <v>0</v>
      </c>
      <c r="M148" s="927" t="str">
        <f>IFERROR((('Yatırımlar-Mevcut Bölge'!L148*'Yatırımlar-Mevcut Bölge'!M148)+('Yatırımlar-Genişleme1'!L148*'Yatırımlar-Genişleme1'!M148)+('Yatırımlar-Genişleme2'!L148*'Yatırımlar-Genişleme2'!M148))/SUM('Yatırımlar-Mevcut Bölge'!L148,'Yatırımlar-Genişleme1'!L148,'Yatırımlar-Genişleme2'!L148),"")</f>
        <v/>
      </c>
      <c r="N148" s="927" t="str">
        <f>IFERROR((('Yatırımlar-Mevcut Bölge'!L148*'Yatırımlar-Mevcut Bölge'!N148)+('Yatırımlar-Genişleme1'!L148*'Yatırımlar-Genişleme1'!N148)+('Yatırımlar-Genişleme2'!L148*'Yatırımlar-Genişleme2'!N148))/SUM('Yatırımlar-Mevcut Bölge'!L148,'Yatırımlar-Genişleme1'!L148,'Yatırımlar-Genişleme2'!L148),"")</f>
        <v/>
      </c>
      <c r="O148" s="997" t="str">
        <f t="shared" si="57"/>
        <v/>
      </c>
      <c r="P148" s="926">
        <f>'Yatırımlar-Mevcut Bölge'!P148+'Yatırımlar-Genişleme1'!P148+'Yatırımlar-Genişleme2'!P148</f>
        <v>0</v>
      </c>
      <c r="Q148" s="927" t="str">
        <f>IFERROR((('Yatırımlar-Mevcut Bölge'!P148*'Yatırımlar-Mevcut Bölge'!Q148)+('Yatırımlar-Genişleme1'!P148*'Yatırımlar-Genişleme1'!Q148)+('Yatırımlar-Genişleme2'!P148*'Yatırımlar-Genişleme2'!Q148))/SUM('Yatırımlar-Mevcut Bölge'!P148,'Yatırımlar-Genişleme1'!P148,'Yatırımlar-Genişleme2'!P148),"")</f>
        <v/>
      </c>
      <c r="R148" s="927" t="str">
        <f>IFERROR((('Yatırımlar-Mevcut Bölge'!P148*'Yatırımlar-Mevcut Bölge'!R148)+('Yatırımlar-Genişleme1'!P148*'Yatırımlar-Genişleme1'!R148)+('Yatırımlar-Genişleme2'!P148*'Yatırımlar-Genişleme2'!R148))/SUM('Yatırımlar-Mevcut Bölge'!P148,'Yatırımlar-Genişleme1'!P148,'Yatırımlar-Genişleme2'!P148),"")</f>
        <v/>
      </c>
      <c r="S148" s="909" t="str">
        <f t="shared" si="58"/>
        <v/>
      </c>
      <c r="T148" s="926">
        <f>'Yatırımlar-Mevcut Bölge'!T148+'Yatırımlar-Genişleme1'!T148+'Yatırımlar-Genişleme2'!T148</f>
        <v>0</v>
      </c>
      <c r="U148" s="927" t="str">
        <f>IFERROR((('Yatırımlar-Mevcut Bölge'!T148*'Yatırımlar-Mevcut Bölge'!U148)+('Yatırımlar-Genişleme1'!T148*'Yatırımlar-Genişleme1'!U148)+('Yatırımlar-Genişleme2'!T148*'Yatırımlar-Genişleme2'!U148))/SUM('Yatırımlar-Mevcut Bölge'!T148,'Yatırımlar-Genişleme1'!T148,'Yatırımlar-Genişleme2'!T148),"")</f>
        <v/>
      </c>
      <c r="V148" s="927" t="str">
        <f>IFERROR((('Yatırımlar-Mevcut Bölge'!T148*'Yatırımlar-Mevcut Bölge'!V148)+('Yatırımlar-Genişleme1'!T148*'Yatırımlar-Genişleme1'!V148)+('Yatırımlar-Genişleme2'!T148*'Yatırımlar-Genişleme2'!V148))/SUM('Yatırımlar-Mevcut Bölge'!T148,'Yatırımlar-Genişleme1'!T148,'Yatırımlar-Genişleme2'!T148),"")</f>
        <v/>
      </c>
      <c r="W148" s="909" t="str">
        <f t="shared" si="59"/>
        <v/>
      </c>
    </row>
    <row r="149" spans="2:23" s="897" customFormat="1" ht="25.5">
      <c r="B149" s="882" t="s">
        <v>1068</v>
      </c>
      <c r="C149" s="855"/>
      <c r="D149" s="896"/>
      <c r="E149" s="857"/>
      <c r="F149" s="857"/>
      <c r="G149" s="968">
        <f>SUM(G150:G161)</f>
        <v>0</v>
      </c>
      <c r="H149" s="896"/>
      <c r="I149" s="857"/>
      <c r="J149" s="857"/>
      <c r="K149" s="968">
        <f>SUM(K150:K161)</f>
        <v>0</v>
      </c>
      <c r="L149" s="896"/>
      <c r="M149" s="857"/>
      <c r="N149" s="857"/>
      <c r="O149" s="968">
        <f>SUM(O150:O161)</f>
        <v>0</v>
      </c>
      <c r="P149" s="896"/>
      <c r="Q149" s="857"/>
      <c r="R149" s="857"/>
      <c r="S149" s="858">
        <f>SUM(S150:S161)</f>
        <v>0</v>
      </c>
      <c r="T149" s="896"/>
      <c r="U149" s="857"/>
      <c r="V149" s="857"/>
      <c r="W149" s="858">
        <f>SUM(W150:W161)</f>
        <v>0</v>
      </c>
    </row>
    <row r="150" spans="2:23" s="897" customFormat="1">
      <c r="B150" s="880" t="s">
        <v>838</v>
      </c>
      <c r="C150" s="865" t="s">
        <v>100</v>
      </c>
      <c r="D150" s="926">
        <f>'Yatırımlar-Mevcut Bölge'!D150+'Yatırımlar-Genişleme1'!D150+'Yatırımlar-Genişleme2'!D150</f>
        <v>0</v>
      </c>
      <c r="E150" s="927" t="str">
        <f>IFERROR((('Yatırımlar-Mevcut Bölge'!D150*'Yatırımlar-Mevcut Bölge'!E150)+('Yatırımlar-Genişleme1'!D150*'Yatırımlar-Genişleme1'!E150)+('Yatırımlar-Genişleme2'!D150*'Yatırımlar-Genişleme2'!E150))/SUM('Yatırımlar-Mevcut Bölge'!D150,'Yatırımlar-Genişleme1'!D150,'Yatırımlar-Genişleme2'!D150),"")</f>
        <v/>
      </c>
      <c r="F150" s="927" t="str">
        <f>IFERROR((('Yatırımlar-Mevcut Bölge'!D150*'Yatırımlar-Mevcut Bölge'!F150)+('Yatırımlar-Genişleme1'!D150*'Yatırımlar-Genişleme1'!F150)+('Yatırımlar-Genişleme2'!D150*'Yatırımlar-Genişleme2'!F150))/SUM('Yatırımlar-Mevcut Bölge'!D150,'Yatırımlar-Genişleme1'!D150,'Yatırımlar-Genişleme2'!D150),"")</f>
        <v/>
      </c>
      <c r="G150" s="997" t="str">
        <f t="shared" ref="G150:G162" si="60">IFERROR(D150*(E150+F150),"")</f>
        <v/>
      </c>
      <c r="H150" s="926">
        <f>'Yatırımlar-Mevcut Bölge'!H150+'Yatırımlar-Genişleme1'!H150+'Yatırımlar-Genişleme2'!H150</f>
        <v>0</v>
      </c>
      <c r="I150" s="927" t="str">
        <f>IFERROR((('Yatırımlar-Mevcut Bölge'!H150*'Yatırımlar-Mevcut Bölge'!I150)+('Yatırımlar-Genişleme1'!H150*'Yatırımlar-Genişleme1'!I150)+('Yatırımlar-Genişleme2'!H150*'Yatırımlar-Genişleme2'!I150))/SUM('Yatırımlar-Mevcut Bölge'!H150,'Yatırımlar-Genişleme1'!H150,'Yatırımlar-Genişleme2'!H150),"")</f>
        <v/>
      </c>
      <c r="J150" s="927" t="str">
        <f>IFERROR((('Yatırımlar-Mevcut Bölge'!H150*'Yatırımlar-Mevcut Bölge'!J150)+('Yatırımlar-Genişleme1'!H150*'Yatırımlar-Genişleme1'!J150)+('Yatırımlar-Genişleme2'!H150*'Yatırımlar-Genişleme2'!J150))/SUM('Yatırımlar-Mevcut Bölge'!H150,'Yatırımlar-Genişleme1'!H150,'Yatırımlar-Genişleme2'!H150),"")</f>
        <v/>
      </c>
      <c r="K150" s="997" t="str">
        <f t="shared" ref="K150:K162" si="61">IFERROR(H150*(I150+J150),"")</f>
        <v/>
      </c>
      <c r="L150" s="926">
        <f>'Yatırımlar-Mevcut Bölge'!L150+'Yatırımlar-Genişleme1'!L150+'Yatırımlar-Genişleme2'!L150</f>
        <v>0</v>
      </c>
      <c r="M150" s="927" t="str">
        <f>IFERROR((('Yatırımlar-Mevcut Bölge'!L150*'Yatırımlar-Mevcut Bölge'!M150)+('Yatırımlar-Genişleme1'!L150*'Yatırımlar-Genişleme1'!M150)+('Yatırımlar-Genişleme2'!L150*'Yatırımlar-Genişleme2'!M150))/SUM('Yatırımlar-Mevcut Bölge'!L150,'Yatırımlar-Genişleme1'!L150,'Yatırımlar-Genişleme2'!L150),"")</f>
        <v/>
      </c>
      <c r="N150" s="927" t="str">
        <f>IFERROR((('Yatırımlar-Mevcut Bölge'!L150*'Yatırımlar-Mevcut Bölge'!N150)+('Yatırımlar-Genişleme1'!L150*'Yatırımlar-Genişleme1'!N150)+('Yatırımlar-Genişleme2'!L150*'Yatırımlar-Genişleme2'!N150))/SUM('Yatırımlar-Mevcut Bölge'!L150,'Yatırımlar-Genişleme1'!L150,'Yatırımlar-Genişleme2'!L150),"")</f>
        <v/>
      </c>
      <c r="O150" s="997" t="str">
        <f t="shared" ref="O150:O162" si="62">IFERROR(L150*(M150+N150),"")</f>
        <v/>
      </c>
      <c r="P150" s="926">
        <f>'Yatırımlar-Mevcut Bölge'!P150+'Yatırımlar-Genişleme1'!P150+'Yatırımlar-Genişleme2'!P150</f>
        <v>0</v>
      </c>
      <c r="Q150" s="927" t="str">
        <f>IFERROR((('Yatırımlar-Mevcut Bölge'!P150*'Yatırımlar-Mevcut Bölge'!Q150)+('Yatırımlar-Genişleme1'!P150*'Yatırımlar-Genişleme1'!Q150)+('Yatırımlar-Genişleme2'!P150*'Yatırımlar-Genişleme2'!Q150))/SUM('Yatırımlar-Mevcut Bölge'!P150,'Yatırımlar-Genişleme1'!P150,'Yatırımlar-Genişleme2'!P150),"")</f>
        <v/>
      </c>
      <c r="R150" s="927" t="str">
        <f>IFERROR((('Yatırımlar-Mevcut Bölge'!P150*'Yatırımlar-Mevcut Bölge'!R150)+('Yatırımlar-Genişleme1'!P150*'Yatırımlar-Genişleme1'!R150)+('Yatırımlar-Genişleme2'!P150*'Yatırımlar-Genişleme2'!R150))/SUM('Yatırımlar-Mevcut Bölge'!P150,'Yatırımlar-Genişleme1'!P150,'Yatırımlar-Genişleme2'!P150),"")</f>
        <v/>
      </c>
      <c r="S150" s="909" t="str">
        <f t="shared" ref="S150:S162" si="63">IFERROR(P150*(Q150+R150),"")</f>
        <v/>
      </c>
      <c r="T150" s="926">
        <f>'Yatırımlar-Mevcut Bölge'!T150+'Yatırımlar-Genişleme1'!T150+'Yatırımlar-Genişleme2'!T150</f>
        <v>0</v>
      </c>
      <c r="U150" s="927" t="str">
        <f>IFERROR((('Yatırımlar-Mevcut Bölge'!T150*'Yatırımlar-Mevcut Bölge'!U150)+('Yatırımlar-Genişleme1'!T150*'Yatırımlar-Genişleme1'!U150)+('Yatırımlar-Genişleme2'!T150*'Yatırımlar-Genişleme2'!U150))/SUM('Yatırımlar-Mevcut Bölge'!T150,'Yatırımlar-Genişleme1'!T150,'Yatırımlar-Genişleme2'!T150),"")</f>
        <v/>
      </c>
      <c r="V150" s="927" t="str">
        <f>IFERROR((('Yatırımlar-Mevcut Bölge'!T150*'Yatırımlar-Mevcut Bölge'!V150)+('Yatırımlar-Genişleme1'!T150*'Yatırımlar-Genişleme1'!V150)+('Yatırımlar-Genişleme2'!T150*'Yatırımlar-Genişleme2'!V150))/SUM('Yatırımlar-Mevcut Bölge'!T150,'Yatırımlar-Genişleme1'!T150,'Yatırımlar-Genişleme2'!T150),"")</f>
        <v/>
      </c>
      <c r="W150" s="909" t="str">
        <f t="shared" ref="W150:W162" si="64">IFERROR(T150*(U150+V150),"")</f>
        <v/>
      </c>
    </row>
    <row r="151" spans="2:23" s="897" customFormat="1">
      <c r="B151" s="880" t="s">
        <v>839</v>
      </c>
      <c r="C151" s="865" t="s">
        <v>100</v>
      </c>
      <c r="D151" s="926">
        <f>'Yatırımlar-Mevcut Bölge'!D151+'Yatırımlar-Genişleme1'!D151+'Yatırımlar-Genişleme2'!D151</f>
        <v>0</v>
      </c>
      <c r="E151" s="927" t="str">
        <f>IFERROR((('Yatırımlar-Mevcut Bölge'!D151*'Yatırımlar-Mevcut Bölge'!E151)+('Yatırımlar-Genişleme1'!D151*'Yatırımlar-Genişleme1'!E151)+('Yatırımlar-Genişleme2'!D151*'Yatırımlar-Genişleme2'!E151))/SUM('Yatırımlar-Mevcut Bölge'!D151,'Yatırımlar-Genişleme1'!D151,'Yatırımlar-Genişleme2'!D151),"")</f>
        <v/>
      </c>
      <c r="F151" s="927" t="str">
        <f>IFERROR((('Yatırımlar-Mevcut Bölge'!D151*'Yatırımlar-Mevcut Bölge'!F151)+('Yatırımlar-Genişleme1'!D151*'Yatırımlar-Genişleme1'!F151)+('Yatırımlar-Genişleme2'!D151*'Yatırımlar-Genişleme2'!F151))/SUM('Yatırımlar-Mevcut Bölge'!D151,'Yatırımlar-Genişleme1'!D151,'Yatırımlar-Genişleme2'!D151),"")</f>
        <v/>
      </c>
      <c r="G151" s="997" t="str">
        <f t="shared" si="60"/>
        <v/>
      </c>
      <c r="H151" s="926">
        <f>'Yatırımlar-Mevcut Bölge'!H151+'Yatırımlar-Genişleme1'!H151+'Yatırımlar-Genişleme2'!H151</f>
        <v>0</v>
      </c>
      <c r="I151" s="927" t="str">
        <f>IFERROR((('Yatırımlar-Mevcut Bölge'!H151*'Yatırımlar-Mevcut Bölge'!I151)+('Yatırımlar-Genişleme1'!H151*'Yatırımlar-Genişleme1'!I151)+('Yatırımlar-Genişleme2'!H151*'Yatırımlar-Genişleme2'!I151))/SUM('Yatırımlar-Mevcut Bölge'!H151,'Yatırımlar-Genişleme1'!H151,'Yatırımlar-Genişleme2'!H151),"")</f>
        <v/>
      </c>
      <c r="J151" s="927" t="str">
        <f>IFERROR((('Yatırımlar-Mevcut Bölge'!H151*'Yatırımlar-Mevcut Bölge'!J151)+('Yatırımlar-Genişleme1'!H151*'Yatırımlar-Genişleme1'!J151)+('Yatırımlar-Genişleme2'!H151*'Yatırımlar-Genişleme2'!J151))/SUM('Yatırımlar-Mevcut Bölge'!H151,'Yatırımlar-Genişleme1'!H151,'Yatırımlar-Genişleme2'!H151),"")</f>
        <v/>
      </c>
      <c r="K151" s="997" t="str">
        <f t="shared" si="61"/>
        <v/>
      </c>
      <c r="L151" s="926">
        <f>'Yatırımlar-Mevcut Bölge'!L151+'Yatırımlar-Genişleme1'!L151+'Yatırımlar-Genişleme2'!L151</f>
        <v>0</v>
      </c>
      <c r="M151" s="927" t="str">
        <f>IFERROR((('Yatırımlar-Mevcut Bölge'!L151*'Yatırımlar-Mevcut Bölge'!M151)+('Yatırımlar-Genişleme1'!L151*'Yatırımlar-Genişleme1'!M151)+('Yatırımlar-Genişleme2'!L151*'Yatırımlar-Genişleme2'!M151))/SUM('Yatırımlar-Mevcut Bölge'!L151,'Yatırımlar-Genişleme1'!L151,'Yatırımlar-Genişleme2'!L151),"")</f>
        <v/>
      </c>
      <c r="N151" s="927" t="str">
        <f>IFERROR((('Yatırımlar-Mevcut Bölge'!L151*'Yatırımlar-Mevcut Bölge'!N151)+('Yatırımlar-Genişleme1'!L151*'Yatırımlar-Genişleme1'!N151)+('Yatırımlar-Genişleme2'!L151*'Yatırımlar-Genişleme2'!N151))/SUM('Yatırımlar-Mevcut Bölge'!L151,'Yatırımlar-Genişleme1'!L151,'Yatırımlar-Genişleme2'!L151),"")</f>
        <v/>
      </c>
      <c r="O151" s="997" t="str">
        <f t="shared" si="62"/>
        <v/>
      </c>
      <c r="P151" s="926">
        <f>'Yatırımlar-Mevcut Bölge'!P151+'Yatırımlar-Genişleme1'!P151+'Yatırımlar-Genişleme2'!P151</f>
        <v>0</v>
      </c>
      <c r="Q151" s="927" t="str">
        <f>IFERROR((('Yatırımlar-Mevcut Bölge'!P151*'Yatırımlar-Mevcut Bölge'!Q151)+('Yatırımlar-Genişleme1'!P151*'Yatırımlar-Genişleme1'!Q151)+('Yatırımlar-Genişleme2'!P151*'Yatırımlar-Genişleme2'!Q151))/SUM('Yatırımlar-Mevcut Bölge'!P151,'Yatırımlar-Genişleme1'!P151,'Yatırımlar-Genişleme2'!P151),"")</f>
        <v/>
      </c>
      <c r="R151" s="927" t="str">
        <f>IFERROR((('Yatırımlar-Mevcut Bölge'!P151*'Yatırımlar-Mevcut Bölge'!R151)+('Yatırımlar-Genişleme1'!P151*'Yatırımlar-Genişleme1'!R151)+('Yatırımlar-Genişleme2'!P151*'Yatırımlar-Genişleme2'!R151))/SUM('Yatırımlar-Mevcut Bölge'!P151,'Yatırımlar-Genişleme1'!P151,'Yatırımlar-Genişleme2'!P151),"")</f>
        <v/>
      </c>
      <c r="S151" s="909" t="str">
        <f t="shared" si="63"/>
        <v/>
      </c>
      <c r="T151" s="926">
        <f>'Yatırımlar-Mevcut Bölge'!T151+'Yatırımlar-Genişleme1'!T151+'Yatırımlar-Genişleme2'!T151</f>
        <v>0</v>
      </c>
      <c r="U151" s="927" t="str">
        <f>IFERROR((('Yatırımlar-Mevcut Bölge'!T151*'Yatırımlar-Mevcut Bölge'!U151)+('Yatırımlar-Genişleme1'!T151*'Yatırımlar-Genişleme1'!U151)+('Yatırımlar-Genişleme2'!T151*'Yatırımlar-Genişleme2'!U151))/SUM('Yatırımlar-Mevcut Bölge'!T151,'Yatırımlar-Genişleme1'!T151,'Yatırımlar-Genişleme2'!T151),"")</f>
        <v/>
      </c>
      <c r="V151" s="927" t="str">
        <f>IFERROR((('Yatırımlar-Mevcut Bölge'!T151*'Yatırımlar-Mevcut Bölge'!V151)+('Yatırımlar-Genişleme1'!T151*'Yatırımlar-Genişleme1'!V151)+('Yatırımlar-Genişleme2'!T151*'Yatırımlar-Genişleme2'!V151))/SUM('Yatırımlar-Mevcut Bölge'!T151,'Yatırımlar-Genişleme1'!T151,'Yatırımlar-Genişleme2'!T151),"")</f>
        <v/>
      </c>
      <c r="W151" s="909" t="str">
        <f t="shared" si="64"/>
        <v/>
      </c>
    </row>
    <row r="152" spans="2:23" s="897" customFormat="1">
      <c r="B152" s="880" t="s">
        <v>840</v>
      </c>
      <c r="C152" s="865" t="s">
        <v>100</v>
      </c>
      <c r="D152" s="926">
        <f>'Yatırımlar-Mevcut Bölge'!D152+'Yatırımlar-Genişleme1'!D152+'Yatırımlar-Genişleme2'!D152</f>
        <v>0</v>
      </c>
      <c r="E152" s="927" t="str">
        <f>IFERROR((('Yatırımlar-Mevcut Bölge'!D152*'Yatırımlar-Mevcut Bölge'!E152)+('Yatırımlar-Genişleme1'!D152*'Yatırımlar-Genişleme1'!E152)+('Yatırımlar-Genişleme2'!D152*'Yatırımlar-Genişleme2'!E152))/SUM('Yatırımlar-Mevcut Bölge'!D152,'Yatırımlar-Genişleme1'!D152,'Yatırımlar-Genişleme2'!D152),"")</f>
        <v/>
      </c>
      <c r="F152" s="927" t="str">
        <f>IFERROR((('Yatırımlar-Mevcut Bölge'!D152*'Yatırımlar-Mevcut Bölge'!F152)+('Yatırımlar-Genişleme1'!D152*'Yatırımlar-Genişleme1'!F152)+('Yatırımlar-Genişleme2'!D152*'Yatırımlar-Genişleme2'!F152))/SUM('Yatırımlar-Mevcut Bölge'!D152,'Yatırımlar-Genişleme1'!D152,'Yatırımlar-Genişleme2'!D152),"")</f>
        <v/>
      </c>
      <c r="G152" s="997" t="str">
        <f t="shared" si="60"/>
        <v/>
      </c>
      <c r="H152" s="926">
        <f>'Yatırımlar-Mevcut Bölge'!H152+'Yatırımlar-Genişleme1'!H152+'Yatırımlar-Genişleme2'!H152</f>
        <v>0</v>
      </c>
      <c r="I152" s="927" t="str">
        <f>IFERROR((('Yatırımlar-Mevcut Bölge'!H152*'Yatırımlar-Mevcut Bölge'!I152)+('Yatırımlar-Genişleme1'!H152*'Yatırımlar-Genişleme1'!I152)+('Yatırımlar-Genişleme2'!H152*'Yatırımlar-Genişleme2'!I152))/SUM('Yatırımlar-Mevcut Bölge'!H152,'Yatırımlar-Genişleme1'!H152,'Yatırımlar-Genişleme2'!H152),"")</f>
        <v/>
      </c>
      <c r="J152" s="927" t="str">
        <f>IFERROR((('Yatırımlar-Mevcut Bölge'!H152*'Yatırımlar-Mevcut Bölge'!J152)+('Yatırımlar-Genişleme1'!H152*'Yatırımlar-Genişleme1'!J152)+('Yatırımlar-Genişleme2'!H152*'Yatırımlar-Genişleme2'!J152))/SUM('Yatırımlar-Mevcut Bölge'!H152,'Yatırımlar-Genişleme1'!H152,'Yatırımlar-Genişleme2'!H152),"")</f>
        <v/>
      </c>
      <c r="K152" s="997" t="str">
        <f t="shared" si="61"/>
        <v/>
      </c>
      <c r="L152" s="926">
        <f>'Yatırımlar-Mevcut Bölge'!L152+'Yatırımlar-Genişleme1'!L152+'Yatırımlar-Genişleme2'!L152</f>
        <v>0</v>
      </c>
      <c r="M152" s="927" t="str">
        <f>IFERROR((('Yatırımlar-Mevcut Bölge'!L152*'Yatırımlar-Mevcut Bölge'!M152)+('Yatırımlar-Genişleme1'!L152*'Yatırımlar-Genişleme1'!M152)+('Yatırımlar-Genişleme2'!L152*'Yatırımlar-Genişleme2'!M152))/SUM('Yatırımlar-Mevcut Bölge'!L152,'Yatırımlar-Genişleme1'!L152,'Yatırımlar-Genişleme2'!L152),"")</f>
        <v/>
      </c>
      <c r="N152" s="927" t="str">
        <f>IFERROR((('Yatırımlar-Mevcut Bölge'!L152*'Yatırımlar-Mevcut Bölge'!N152)+('Yatırımlar-Genişleme1'!L152*'Yatırımlar-Genişleme1'!N152)+('Yatırımlar-Genişleme2'!L152*'Yatırımlar-Genişleme2'!N152))/SUM('Yatırımlar-Mevcut Bölge'!L152,'Yatırımlar-Genişleme1'!L152,'Yatırımlar-Genişleme2'!L152),"")</f>
        <v/>
      </c>
      <c r="O152" s="997" t="str">
        <f t="shared" si="62"/>
        <v/>
      </c>
      <c r="P152" s="926">
        <f>'Yatırımlar-Mevcut Bölge'!P152+'Yatırımlar-Genişleme1'!P152+'Yatırımlar-Genişleme2'!P152</f>
        <v>0</v>
      </c>
      <c r="Q152" s="927" t="str">
        <f>IFERROR((('Yatırımlar-Mevcut Bölge'!P152*'Yatırımlar-Mevcut Bölge'!Q152)+('Yatırımlar-Genişleme1'!P152*'Yatırımlar-Genişleme1'!Q152)+('Yatırımlar-Genişleme2'!P152*'Yatırımlar-Genişleme2'!Q152))/SUM('Yatırımlar-Mevcut Bölge'!P152,'Yatırımlar-Genişleme1'!P152,'Yatırımlar-Genişleme2'!P152),"")</f>
        <v/>
      </c>
      <c r="R152" s="927" t="str">
        <f>IFERROR((('Yatırımlar-Mevcut Bölge'!P152*'Yatırımlar-Mevcut Bölge'!R152)+('Yatırımlar-Genişleme1'!P152*'Yatırımlar-Genişleme1'!R152)+('Yatırımlar-Genişleme2'!P152*'Yatırımlar-Genişleme2'!R152))/SUM('Yatırımlar-Mevcut Bölge'!P152,'Yatırımlar-Genişleme1'!P152,'Yatırımlar-Genişleme2'!P152),"")</f>
        <v/>
      </c>
      <c r="S152" s="909" t="str">
        <f t="shared" si="63"/>
        <v/>
      </c>
      <c r="T152" s="926">
        <f>'Yatırımlar-Mevcut Bölge'!T152+'Yatırımlar-Genişleme1'!T152+'Yatırımlar-Genişleme2'!T152</f>
        <v>0</v>
      </c>
      <c r="U152" s="927" t="str">
        <f>IFERROR((('Yatırımlar-Mevcut Bölge'!T152*'Yatırımlar-Mevcut Bölge'!U152)+('Yatırımlar-Genişleme1'!T152*'Yatırımlar-Genişleme1'!U152)+('Yatırımlar-Genişleme2'!T152*'Yatırımlar-Genişleme2'!U152))/SUM('Yatırımlar-Mevcut Bölge'!T152,'Yatırımlar-Genişleme1'!T152,'Yatırımlar-Genişleme2'!T152),"")</f>
        <v/>
      </c>
      <c r="V152" s="927" t="str">
        <f>IFERROR((('Yatırımlar-Mevcut Bölge'!T152*'Yatırımlar-Mevcut Bölge'!V152)+('Yatırımlar-Genişleme1'!T152*'Yatırımlar-Genişleme1'!V152)+('Yatırımlar-Genişleme2'!T152*'Yatırımlar-Genişleme2'!V152))/SUM('Yatırımlar-Mevcut Bölge'!T152,'Yatırımlar-Genişleme1'!T152,'Yatırımlar-Genişleme2'!T152),"")</f>
        <v/>
      </c>
      <c r="W152" s="909" t="str">
        <f t="shared" si="64"/>
        <v/>
      </c>
    </row>
    <row r="153" spans="2:23" s="897" customFormat="1">
      <c r="B153" s="880" t="s">
        <v>841</v>
      </c>
      <c r="C153" s="865" t="s">
        <v>100</v>
      </c>
      <c r="D153" s="926">
        <f>'Yatırımlar-Mevcut Bölge'!D153+'Yatırımlar-Genişleme1'!D153+'Yatırımlar-Genişleme2'!D153</f>
        <v>0</v>
      </c>
      <c r="E153" s="927" t="str">
        <f>IFERROR((('Yatırımlar-Mevcut Bölge'!D153*'Yatırımlar-Mevcut Bölge'!E153)+('Yatırımlar-Genişleme1'!D153*'Yatırımlar-Genişleme1'!E153)+('Yatırımlar-Genişleme2'!D153*'Yatırımlar-Genişleme2'!E153))/SUM('Yatırımlar-Mevcut Bölge'!D153,'Yatırımlar-Genişleme1'!D153,'Yatırımlar-Genişleme2'!D153),"")</f>
        <v/>
      </c>
      <c r="F153" s="927" t="str">
        <f>IFERROR((('Yatırımlar-Mevcut Bölge'!D153*'Yatırımlar-Mevcut Bölge'!F153)+('Yatırımlar-Genişleme1'!D153*'Yatırımlar-Genişleme1'!F153)+('Yatırımlar-Genişleme2'!D153*'Yatırımlar-Genişleme2'!F153))/SUM('Yatırımlar-Mevcut Bölge'!D153,'Yatırımlar-Genişleme1'!D153,'Yatırımlar-Genişleme2'!D153),"")</f>
        <v/>
      </c>
      <c r="G153" s="997" t="str">
        <f t="shared" si="60"/>
        <v/>
      </c>
      <c r="H153" s="926">
        <f>'Yatırımlar-Mevcut Bölge'!H153+'Yatırımlar-Genişleme1'!H153+'Yatırımlar-Genişleme2'!H153</f>
        <v>0</v>
      </c>
      <c r="I153" s="927" t="str">
        <f>IFERROR((('Yatırımlar-Mevcut Bölge'!H153*'Yatırımlar-Mevcut Bölge'!I153)+('Yatırımlar-Genişleme1'!H153*'Yatırımlar-Genişleme1'!I153)+('Yatırımlar-Genişleme2'!H153*'Yatırımlar-Genişleme2'!I153))/SUM('Yatırımlar-Mevcut Bölge'!H153,'Yatırımlar-Genişleme1'!H153,'Yatırımlar-Genişleme2'!H153),"")</f>
        <v/>
      </c>
      <c r="J153" s="927" t="str">
        <f>IFERROR((('Yatırımlar-Mevcut Bölge'!H153*'Yatırımlar-Mevcut Bölge'!J153)+('Yatırımlar-Genişleme1'!H153*'Yatırımlar-Genişleme1'!J153)+('Yatırımlar-Genişleme2'!H153*'Yatırımlar-Genişleme2'!J153))/SUM('Yatırımlar-Mevcut Bölge'!H153,'Yatırımlar-Genişleme1'!H153,'Yatırımlar-Genişleme2'!H153),"")</f>
        <v/>
      </c>
      <c r="K153" s="997" t="str">
        <f t="shared" si="61"/>
        <v/>
      </c>
      <c r="L153" s="926">
        <f>'Yatırımlar-Mevcut Bölge'!L153+'Yatırımlar-Genişleme1'!L153+'Yatırımlar-Genişleme2'!L153</f>
        <v>0</v>
      </c>
      <c r="M153" s="927" t="str">
        <f>IFERROR((('Yatırımlar-Mevcut Bölge'!L153*'Yatırımlar-Mevcut Bölge'!M153)+('Yatırımlar-Genişleme1'!L153*'Yatırımlar-Genişleme1'!M153)+('Yatırımlar-Genişleme2'!L153*'Yatırımlar-Genişleme2'!M153))/SUM('Yatırımlar-Mevcut Bölge'!L153,'Yatırımlar-Genişleme1'!L153,'Yatırımlar-Genişleme2'!L153),"")</f>
        <v/>
      </c>
      <c r="N153" s="927" t="str">
        <f>IFERROR((('Yatırımlar-Mevcut Bölge'!L153*'Yatırımlar-Mevcut Bölge'!N153)+('Yatırımlar-Genişleme1'!L153*'Yatırımlar-Genişleme1'!N153)+('Yatırımlar-Genişleme2'!L153*'Yatırımlar-Genişleme2'!N153))/SUM('Yatırımlar-Mevcut Bölge'!L153,'Yatırımlar-Genişleme1'!L153,'Yatırımlar-Genişleme2'!L153),"")</f>
        <v/>
      </c>
      <c r="O153" s="997" t="str">
        <f t="shared" si="62"/>
        <v/>
      </c>
      <c r="P153" s="926">
        <f>'Yatırımlar-Mevcut Bölge'!P153+'Yatırımlar-Genişleme1'!P153+'Yatırımlar-Genişleme2'!P153</f>
        <v>0</v>
      </c>
      <c r="Q153" s="927" t="str">
        <f>IFERROR((('Yatırımlar-Mevcut Bölge'!P153*'Yatırımlar-Mevcut Bölge'!Q153)+('Yatırımlar-Genişleme1'!P153*'Yatırımlar-Genişleme1'!Q153)+('Yatırımlar-Genişleme2'!P153*'Yatırımlar-Genişleme2'!Q153))/SUM('Yatırımlar-Mevcut Bölge'!P153,'Yatırımlar-Genişleme1'!P153,'Yatırımlar-Genişleme2'!P153),"")</f>
        <v/>
      </c>
      <c r="R153" s="927" t="str">
        <f>IFERROR((('Yatırımlar-Mevcut Bölge'!P153*'Yatırımlar-Mevcut Bölge'!R153)+('Yatırımlar-Genişleme1'!P153*'Yatırımlar-Genişleme1'!R153)+('Yatırımlar-Genişleme2'!P153*'Yatırımlar-Genişleme2'!R153))/SUM('Yatırımlar-Mevcut Bölge'!P153,'Yatırımlar-Genişleme1'!P153,'Yatırımlar-Genişleme2'!P153),"")</f>
        <v/>
      </c>
      <c r="S153" s="909" t="str">
        <f t="shared" si="63"/>
        <v/>
      </c>
      <c r="T153" s="926">
        <f>'Yatırımlar-Mevcut Bölge'!T153+'Yatırımlar-Genişleme1'!T153+'Yatırımlar-Genişleme2'!T153</f>
        <v>0</v>
      </c>
      <c r="U153" s="927" t="str">
        <f>IFERROR((('Yatırımlar-Mevcut Bölge'!T153*'Yatırımlar-Mevcut Bölge'!U153)+('Yatırımlar-Genişleme1'!T153*'Yatırımlar-Genişleme1'!U153)+('Yatırımlar-Genişleme2'!T153*'Yatırımlar-Genişleme2'!U153))/SUM('Yatırımlar-Mevcut Bölge'!T153,'Yatırımlar-Genişleme1'!T153,'Yatırımlar-Genişleme2'!T153),"")</f>
        <v/>
      </c>
      <c r="V153" s="927" t="str">
        <f>IFERROR((('Yatırımlar-Mevcut Bölge'!T153*'Yatırımlar-Mevcut Bölge'!V153)+('Yatırımlar-Genişleme1'!T153*'Yatırımlar-Genişleme1'!V153)+('Yatırımlar-Genişleme2'!T153*'Yatırımlar-Genişleme2'!V153))/SUM('Yatırımlar-Mevcut Bölge'!T153,'Yatırımlar-Genişleme1'!T153,'Yatırımlar-Genişleme2'!T153),"")</f>
        <v/>
      </c>
      <c r="W153" s="909" t="str">
        <f t="shared" si="64"/>
        <v/>
      </c>
    </row>
    <row r="154" spans="2:23" s="897" customFormat="1">
      <c r="B154" s="880" t="s">
        <v>842</v>
      </c>
      <c r="C154" s="865" t="s">
        <v>100</v>
      </c>
      <c r="D154" s="926">
        <f>'Yatırımlar-Mevcut Bölge'!D154+'Yatırımlar-Genişleme1'!D154+'Yatırımlar-Genişleme2'!D154</f>
        <v>0</v>
      </c>
      <c r="E154" s="927" t="str">
        <f>IFERROR((('Yatırımlar-Mevcut Bölge'!D154*'Yatırımlar-Mevcut Bölge'!E154)+('Yatırımlar-Genişleme1'!D154*'Yatırımlar-Genişleme1'!E154)+('Yatırımlar-Genişleme2'!D154*'Yatırımlar-Genişleme2'!E154))/SUM('Yatırımlar-Mevcut Bölge'!D154,'Yatırımlar-Genişleme1'!D154,'Yatırımlar-Genişleme2'!D154),"")</f>
        <v/>
      </c>
      <c r="F154" s="927" t="str">
        <f>IFERROR((('Yatırımlar-Mevcut Bölge'!D154*'Yatırımlar-Mevcut Bölge'!F154)+('Yatırımlar-Genişleme1'!D154*'Yatırımlar-Genişleme1'!F154)+('Yatırımlar-Genişleme2'!D154*'Yatırımlar-Genişleme2'!F154))/SUM('Yatırımlar-Mevcut Bölge'!D154,'Yatırımlar-Genişleme1'!D154,'Yatırımlar-Genişleme2'!D154),"")</f>
        <v/>
      </c>
      <c r="G154" s="997" t="str">
        <f t="shared" si="60"/>
        <v/>
      </c>
      <c r="H154" s="926">
        <f>'Yatırımlar-Mevcut Bölge'!H154+'Yatırımlar-Genişleme1'!H154+'Yatırımlar-Genişleme2'!H154</f>
        <v>0</v>
      </c>
      <c r="I154" s="927" t="str">
        <f>IFERROR((('Yatırımlar-Mevcut Bölge'!H154*'Yatırımlar-Mevcut Bölge'!I154)+('Yatırımlar-Genişleme1'!H154*'Yatırımlar-Genişleme1'!I154)+('Yatırımlar-Genişleme2'!H154*'Yatırımlar-Genişleme2'!I154))/SUM('Yatırımlar-Mevcut Bölge'!H154,'Yatırımlar-Genişleme1'!H154,'Yatırımlar-Genişleme2'!H154),"")</f>
        <v/>
      </c>
      <c r="J154" s="927" t="str">
        <f>IFERROR((('Yatırımlar-Mevcut Bölge'!H154*'Yatırımlar-Mevcut Bölge'!J154)+('Yatırımlar-Genişleme1'!H154*'Yatırımlar-Genişleme1'!J154)+('Yatırımlar-Genişleme2'!H154*'Yatırımlar-Genişleme2'!J154))/SUM('Yatırımlar-Mevcut Bölge'!H154,'Yatırımlar-Genişleme1'!H154,'Yatırımlar-Genişleme2'!H154),"")</f>
        <v/>
      </c>
      <c r="K154" s="997" t="str">
        <f t="shared" si="61"/>
        <v/>
      </c>
      <c r="L154" s="926">
        <f>'Yatırımlar-Mevcut Bölge'!L154+'Yatırımlar-Genişleme1'!L154+'Yatırımlar-Genişleme2'!L154</f>
        <v>0</v>
      </c>
      <c r="M154" s="927" t="str">
        <f>IFERROR((('Yatırımlar-Mevcut Bölge'!L154*'Yatırımlar-Mevcut Bölge'!M154)+('Yatırımlar-Genişleme1'!L154*'Yatırımlar-Genişleme1'!M154)+('Yatırımlar-Genişleme2'!L154*'Yatırımlar-Genişleme2'!M154))/SUM('Yatırımlar-Mevcut Bölge'!L154,'Yatırımlar-Genişleme1'!L154,'Yatırımlar-Genişleme2'!L154),"")</f>
        <v/>
      </c>
      <c r="N154" s="927" t="str">
        <f>IFERROR((('Yatırımlar-Mevcut Bölge'!L154*'Yatırımlar-Mevcut Bölge'!N154)+('Yatırımlar-Genişleme1'!L154*'Yatırımlar-Genişleme1'!N154)+('Yatırımlar-Genişleme2'!L154*'Yatırımlar-Genişleme2'!N154))/SUM('Yatırımlar-Mevcut Bölge'!L154,'Yatırımlar-Genişleme1'!L154,'Yatırımlar-Genişleme2'!L154),"")</f>
        <v/>
      </c>
      <c r="O154" s="997" t="str">
        <f t="shared" si="62"/>
        <v/>
      </c>
      <c r="P154" s="926">
        <f>'Yatırımlar-Mevcut Bölge'!P154+'Yatırımlar-Genişleme1'!P154+'Yatırımlar-Genişleme2'!P154</f>
        <v>0</v>
      </c>
      <c r="Q154" s="927" t="str">
        <f>IFERROR((('Yatırımlar-Mevcut Bölge'!P154*'Yatırımlar-Mevcut Bölge'!Q154)+('Yatırımlar-Genişleme1'!P154*'Yatırımlar-Genişleme1'!Q154)+('Yatırımlar-Genişleme2'!P154*'Yatırımlar-Genişleme2'!Q154))/SUM('Yatırımlar-Mevcut Bölge'!P154,'Yatırımlar-Genişleme1'!P154,'Yatırımlar-Genişleme2'!P154),"")</f>
        <v/>
      </c>
      <c r="R154" s="927" t="str">
        <f>IFERROR((('Yatırımlar-Mevcut Bölge'!P154*'Yatırımlar-Mevcut Bölge'!R154)+('Yatırımlar-Genişleme1'!P154*'Yatırımlar-Genişleme1'!R154)+('Yatırımlar-Genişleme2'!P154*'Yatırımlar-Genişleme2'!R154))/SUM('Yatırımlar-Mevcut Bölge'!P154,'Yatırımlar-Genişleme1'!P154,'Yatırımlar-Genişleme2'!P154),"")</f>
        <v/>
      </c>
      <c r="S154" s="909" t="str">
        <f t="shared" si="63"/>
        <v/>
      </c>
      <c r="T154" s="926">
        <f>'Yatırımlar-Mevcut Bölge'!T154+'Yatırımlar-Genişleme1'!T154+'Yatırımlar-Genişleme2'!T154</f>
        <v>0</v>
      </c>
      <c r="U154" s="927" t="str">
        <f>IFERROR((('Yatırımlar-Mevcut Bölge'!T154*'Yatırımlar-Mevcut Bölge'!U154)+('Yatırımlar-Genişleme1'!T154*'Yatırımlar-Genişleme1'!U154)+('Yatırımlar-Genişleme2'!T154*'Yatırımlar-Genişleme2'!U154))/SUM('Yatırımlar-Mevcut Bölge'!T154,'Yatırımlar-Genişleme1'!T154,'Yatırımlar-Genişleme2'!T154),"")</f>
        <v/>
      </c>
      <c r="V154" s="927" t="str">
        <f>IFERROR((('Yatırımlar-Mevcut Bölge'!T154*'Yatırımlar-Mevcut Bölge'!V154)+('Yatırımlar-Genişleme1'!T154*'Yatırımlar-Genişleme1'!V154)+('Yatırımlar-Genişleme2'!T154*'Yatırımlar-Genişleme2'!V154))/SUM('Yatırımlar-Mevcut Bölge'!T154,'Yatırımlar-Genişleme1'!T154,'Yatırımlar-Genişleme2'!T154),"")</f>
        <v/>
      </c>
      <c r="W154" s="909" t="str">
        <f t="shared" si="64"/>
        <v/>
      </c>
    </row>
    <row r="155" spans="2:23" s="897" customFormat="1">
      <c r="B155" s="880" t="s">
        <v>843</v>
      </c>
      <c r="C155" s="865" t="s">
        <v>100</v>
      </c>
      <c r="D155" s="926">
        <f>'Yatırımlar-Mevcut Bölge'!D155+'Yatırımlar-Genişleme1'!D155+'Yatırımlar-Genişleme2'!D155</f>
        <v>0</v>
      </c>
      <c r="E155" s="927" t="str">
        <f>IFERROR((('Yatırımlar-Mevcut Bölge'!D155*'Yatırımlar-Mevcut Bölge'!E155)+('Yatırımlar-Genişleme1'!D155*'Yatırımlar-Genişleme1'!E155)+('Yatırımlar-Genişleme2'!D155*'Yatırımlar-Genişleme2'!E155))/SUM('Yatırımlar-Mevcut Bölge'!D155,'Yatırımlar-Genişleme1'!D155,'Yatırımlar-Genişleme2'!D155),"")</f>
        <v/>
      </c>
      <c r="F155" s="927" t="str">
        <f>IFERROR((('Yatırımlar-Mevcut Bölge'!D155*'Yatırımlar-Mevcut Bölge'!F155)+('Yatırımlar-Genişleme1'!D155*'Yatırımlar-Genişleme1'!F155)+('Yatırımlar-Genişleme2'!D155*'Yatırımlar-Genişleme2'!F155))/SUM('Yatırımlar-Mevcut Bölge'!D155,'Yatırımlar-Genişleme1'!D155,'Yatırımlar-Genişleme2'!D155),"")</f>
        <v/>
      </c>
      <c r="G155" s="997" t="str">
        <f t="shared" si="60"/>
        <v/>
      </c>
      <c r="H155" s="926">
        <f>'Yatırımlar-Mevcut Bölge'!H155+'Yatırımlar-Genişleme1'!H155+'Yatırımlar-Genişleme2'!H155</f>
        <v>0</v>
      </c>
      <c r="I155" s="927" t="str">
        <f>IFERROR((('Yatırımlar-Mevcut Bölge'!H155*'Yatırımlar-Mevcut Bölge'!I155)+('Yatırımlar-Genişleme1'!H155*'Yatırımlar-Genişleme1'!I155)+('Yatırımlar-Genişleme2'!H155*'Yatırımlar-Genişleme2'!I155))/SUM('Yatırımlar-Mevcut Bölge'!H155,'Yatırımlar-Genişleme1'!H155,'Yatırımlar-Genişleme2'!H155),"")</f>
        <v/>
      </c>
      <c r="J155" s="927" t="str">
        <f>IFERROR((('Yatırımlar-Mevcut Bölge'!H155*'Yatırımlar-Mevcut Bölge'!J155)+('Yatırımlar-Genişleme1'!H155*'Yatırımlar-Genişleme1'!J155)+('Yatırımlar-Genişleme2'!H155*'Yatırımlar-Genişleme2'!J155))/SUM('Yatırımlar-Mevcut Bölge'!H155,'Yatırımlar-Genişleme1'!H155,'Yatırımlar-Genişleme2'!H155),"")</f>
        <v/>
      </c>
      <c r="K155" s="997" t="str">
        <f t="shared" si="61"/>
        <v/>
      </c>
      <c r="L155" s="926">
        <f>'Yatırımlar-Mevcut Bölge'!L155+'Yatırımlar-Genişleme1'!L155+'Yatırımlar-Genişleme2'!L155</f>
        <v>0</v>
      </c>
      <c r="M155" s="927" t="str">
        <f>IFERROR((('Yatırımlar-Mevcut Bölge'!L155*'Yatırımlar-Mevcut Bölge'!M155)+('Yatırımlar-Genişleme1'!L155*'Yatırımlar-Genişleme1'!M155)+('Yatırımlar-Genişleme2'!L155*'Yatırımlar-Genişleme2'!M155))/SUM('Yatırımlar-Mevcut Bölge'!L155,'Yatırımlar-Genişleme1'!L155,'Yatırımlar-Genişleme2'!L155),"")</f>
        <v/>
      </c>
      <c r="N155" s="927" t="str">
        <f>IFERROR((('Yatırımlar-Mevcut Bölge'!L155*'Yatırımlar-Mevcut Bölge'!N155)+('Yatırımlar-Genişleme1'!L155*'Yatırımlar-Genişleme1'!N155)+('Yatırımlar-Genişleme2'!L155*'Yatırımlar-Genişleme2'!N155))/SUM('Yatırımlar-Mevcut Bölge'!L155,'Yatırımlar-Genişleme1'!L155,'Yatırımlar-Genişleme2'!L155),"")</f>
        <v/>
      </c>
      <c r="O155" s="997" t="str">
        <f t="shared" si="62"/>
        <v/>
      </c>
      <c r="P155" s="926">
        <f>'Yatırımlar-Mevcut Bölge'!P155+'Yatırımlar-Genişleme1'!P155+'Yatırımlar-Genişleme2'!P155</f>
        <v>0</v>
      </c>
      <c r="Q155" s="927" t="str">
        <f>IFERROR((('Yatırımlar-Mevcut Bölge'!P155*'Yatırımlar-Mevcut Bölge'!Q155)+('Yatırımlar-Genişleme1'!P155*'Yatırımlar-Genişleme1'!Q155)+('Yatırımlar-Genişleme2'!P155*'Yatırımlar-Genişleme2'!Q155))/SUM('Yatırımlar-Mevcut Bölge'!P155,'Yatırımlar-Genişleme1'!P155,'Yatırımlar-Genişleme2'!P155),"")</f>
        <v/>
      </c>
      <c r="R155" s="927" t="str">
        <f>IFERROR((('Yatırımlar-Mevcut Bölge'!P155*'Yatırımlar-Mevcut Bölge'!R155)+('Yatırımlar-Genişleme1'!P155*'Yatırımlar-Genişleme1'!R155)+('Yatırımlar-Genişleme2'!P155*'Yatırımlar-Genişleme2'!R155))/SUM('Yatırımlar-Mevcut Bölge'!P155,'Yatırımlar-Genişleme1'!P155,'Yatırımlar-Genişleme2'!P155),"")</f>
        <v/>
      </c>
      <c r="S155" s="909" t="str">
        <f t="shared" si="63"/>
        <v/>
      </c>
      <c r="T155" s="926">
        <f>'Yatırımlar-Mevcut Bölge'!T155+'Yatırımlar-Genişleme1'!T155+'Yatırımlar-Genişleme2'!T155</f>
        <v>0</v>
      </c>
      <c r="U155" s="927" t="str">
        <f>IFERROR((('Yatırımlar-Mevcut Bölge'!T155*'Yatırımlar-Mevcut Bölge'!U155)+('Yatırımlar-Genişleme1'!T155*'Yatırımlar-Genişleme1'!U155)+('Yatırımlar-Genişleme2'!T155*'Yatırımlar-Genişleme2'!U155))/SUM('Yatırımlar-Mevcut Bölge'!T155,'Yatırımlar-Genişleme1'!T155,'Yatırımlar-Genişleme2'!T155),"")</f>
        <v/>
      </c>
      <c r="V155" s="927" t="str">
        <f>IFERROR((('Yatırımlar-Mevcut Bölge'!T155*'Yatırımlar-Mevcut Bölge'!V155)+('Yatırımlar-Genişleme1'!T155*'Yatırımlar-Genişleme1'!V155)+('Yatırımlar-Genişleme2'!T155*'Yatırımlar-Genişleme2'!V155))/SUM('Yatırımlar-Mevcut Bölge'!T155,'Yatırımlar-Genişleme1'!T155,'Yatırımlar-Genişleme2'!T155),"")</f>
        <v/>
      </c>
      <c r="W155" s="909" t="str">
        <f t="shared" si="64"/>
        <v/>
      </c>
    </row>
    <row r="156" spans="2:23" s="897" customFormat="1">
      <c r="B156" s="880" t="s">
        <v>844</v>
      </c>
      <c r="C156" s="865" t="s">
        <v>100</v>
      </c>
      <c r="D156" s="926">
        <f>'Yatırımlar-Mevcut Bölge'!D156+'Yatırımlar-Genişleme1'!D156+'Yatırımlar-Genişleme2'!D156</f>
        <v>0</v>
      </c>
      <c r="E156" s="927" t="str">
        <f>IFERROR((('Yatırımlar-Mevcut Bölge'!D156*'Yatırımlar-Mevcut Bölge'!E156)+('Yatırımlar-Genişleme1'!D156*'Yatırımlar-Genişleme1'!E156)+('Yatırımlar-Genişleme2'!D156*'Yatırımlar-Genişleme2'!E156))/SUM('Yatırımlar-Mevcut Bölge'!D156,'Yatırımlar-Genişleme1'!D156,'Yatırımlar-Genişleme2'!D156),"")</f>
        <v/>
      </c>
      <c r="F156" s="927" t="str">
        <f>IFERROR((('Yatırımlar-Mevcut Bölge'!D156*'Yatırımlar-Mevcut Bölge'!F156)+('Yatırımlar-Genişleme1'!D156*'Yatırımlar-Genişleme1'!F156)+('Yatırımlar-Genişleme2'!D156*'Yatırımlar-Genişleme2'!F156))/SUM('Yatırımlar-Mevcut Bölge'!D156,'Yatırımlar-Genişleme1'!D156,'Yatırımlar-Genişleme2'!D156),"")</f>
        <v/>
      </c>
      <c r="G156" s="997" t="str">
        <f t="shared" si="60"/>
        <v/>
      </c>
      <c r="H156" s="926">
        <f>'Yatırımlar-Mevcut Bölge'!H156+'Yatırımlar-Genişleme1'!H156+'Yatırımlar-Genişleme2'!H156</f>
        <v>0</v>
      </c>
      <c r="I156" s="927" t="str">
        <f>IFERROR((('Yatırımlar-Mevcut Bölge'!H156*'Yatırımlar-Mevcut Bölge'!I156)+('Yatırımlar-Genişleme1'!H156*'Yatırımlar-Genişleme1'!I156)+('Yatırımlar-Genişleme2'!H156*'Yatırımlar-Genişleme2'!I156))/SUM('Yatırımlar-Mevcut Bölge'!H156,'Yatırımlar-Genişleme1'!H156,'Yatırımlar-Genişleme2'!H156),"")</f>
        <v/>
      </c>
      <c r="J156" s="927" t="str">
        <f>IFERROR((('Yatırımlar-Mevcut Bölge'!H156*'Yatırımlar-Mevcut Bölge'!J156)+('Yatırımlar-Genişleme1'!H156*'Yatırımlar-Genişleme1'!J156)+('Yatırımlar-Genişleme2'!H156*'Yatırımlar-Genişleme2'!J156))/SUM('Yatırımlar-Mevcut Bölge'!H156,'Yatırımlar-Genişleme1'!H156,'Yatırımlar-Genişleme2'!H156),"")</f>
        <v/>
      </c>
      <c r="K156" s="997" t="str">
        <f t="shared" si="61"/>
        <v/>
      </c>
      <c r="L156" s="926">
        <f>'Yatırımlar-Mevcut Bölge'!L156+'Yatırımlar-Genişleme1'!L156+'Yatırımlar-Genişleme2'!L156</f>
        <v>0</v>
      </c>
      <c r="M156" s="927" t="str">
        <f>IFERROR((('Yatırımlar-Mevcut Bölge'!L156*'Yatırımlar-Mevcut Bölge'!M156)+('Yatırımlar-Genişleme1'!L156*'Yatırımlar-Genişleme1'!M156)+('Yatırımlar-Genişleme2'!L156*'Yatırımlar-Genişleme2'!M156))/SUM('Yatırımlar-Mevcut Bölge'!L156,'Yatırımlar-Genişleme1'!L156,'Yatırımlar-Genişleme2'!L156),"")</f>
        <v/>
      </c>
      <c r="N156" s="927" t="str">
        <f>IFERROR((('Yatırımlar-Mevcut Bölge'!L156*'Yatırımlar-Mevcut Bölge'!N156)+('Yatırımlar-Genişleme1'!L156*'Yatırımlar-Genişleme1'!N156)+('Yatırımlar-Genişleme2'!L156*'Yatırımlar-Genişleme2'!N156))/SUM('Yatırımlar-Mevcut Bölge'!L156,'Yatırımlar-Genişleme1'!L156,'Yatırımlar-Genişleme2'!L156),"")</f>
        <v/>
      </c>
      <c r="O156" s="997" t="str">
        <f t="shared" si="62"/>
        <v/>
      </c>
      <c r="P156" s="926">
        <f>'Yatırımlar-Mevcut Bölge'!P156+'Yatırımlar-Genişleme1'!P156+'Yatırımlar-Genişleme2'!P156</f>
        <v>0</v>
      </c>
      <c r="Q156" s="927" t="str">
        <f>IFERROR((('Yatırımlar-Mevcut Bölge'!P156*'Yatırımlar-Mevcut Bölge'!Q156)+('Yatırımlar-Genişleme1'!P156*'Yatırımlar-Genişleme1'!Q156)+('Yatırımlar-Genişleme2'!P156*'Yatırımlar-Genişleme2'!Q156))/SUM('Yatırımlar-Mevcut Bölge'!P156,'Yatırımlar-Genişleme1'!P156,'Yatırımlar-Genişleme2'!P156),"")</f>
        <v/>
      </c>
      <c r="R156" s="927" t="str">
        <f>IFERROR((('Yatırımlar-Mevcut Bölge'!P156*'Yatırımlar-Mevcut Bölge'!R156)+('Yatırımlar-Genişleme1'!P156*'Yatırımlar-Genişleme1'!R156)+('Yatırımlar-Genişleme2'!P156*'Yatırımlar-Genişleme2'!R156))/SUM('Yatırımlar-Mevcut Bölge'!P156,'Yatırımlar-Genişleme1'!P156,'Yatırımlar-Genişleme2'!P156),"")</f>
        <v/>
      </c>
      <c r="S156" s="909" t="str">
        <f t="shared" si="63"/>
        <v/>
      </c>
      <c r="T156" s="926">
        <f>'Yatırımlar-Mevcut Bölge'!T156+'Yatırımlar-Genişleme1'!T156+'Yatırımlar-Genişleme2'!T156</f>
        <v>0</v>
      </c>
      <c r="U156" s="927" t="str">
        <f>IFERROR((('Yatırımlar-Mevcut Bölge'!T156*'Yatırımlar-Mevcut Bölge'!U156)+('Yatırımlar-Genişleme1'!T156*'Yatırımlar-Genişleme1'!U156)+('Yatırımlar-Genişleme2'!T156*'Yatırımlar-Genişleme2'!U156))/SUM('Yatırımlar-Mevcut Bölge'!T156,'Yatırımlar-Genişleme1'!T156,'Yatırımlar-Genişleme2'!T156),"")</f>
        <v/>
      </c>
      <c r="V156" s="927" t="str">
        <f>IFERROR((('Yatırımlar-Mevcut Bölge'!T156*'Yatırımlar-Mevcut Bölge'!V156)+('Yatırımlar-Genişleme1'!T156*'Yatırımlar-Genişleme1'!V156)+('Yatırımlar-Genişleme2'!T156*'Yatırımlar-Genişleme2'!V156))/SUM('Yatırımlar-Mevcut Bölge'!T156,'Yatırımlar-Genişleme1'!T156,'Yatırımlar-Genişleme2'!T156),"")</f>
        <v/>
      </c>
      <c r="W156" s="909" t="str">
        <f t="shared" si="64"/>
        <v/>
      </c>
    </row>
    <row r="157" spans="2:23" s="897" customFormat="1">
      <c r="B157" s="880" t="s">
        <v>845</v>
      </c>
      <c r="C157" s="865" t="s">
        <v>100</v>
      </c>
      <c r="D157" s="926">
        <f>'Yatırımlar-Mevcut Bölge'!D157+'Yatırımlar-Genişleme1'!D157+'Yatırımlar-Genişleme2'!D157</f>
        <v>0</v>
      </c>
      <c r="E157" s="927" t="str">
        <f>IFERROR((('Yatırımlar-Mevcut Bölge'!D157*'Yatırımlar-Mevcut Bölge'!E157)+('Yatırımlar-Genişleme1'!D157*'Yatırımlar-Genişleme1'!E157)+('Yatırımlar-Genişleme2'!D157*'Yatırımlar-Genişleme2'!E157))/SUM('Yatırımlar-Mevcut Bölge'!D157,'Yatırımlar-Genişleme1'!D157,'Yatırımlar-Genişleme2'!D157),"")</f>
        <v/>
      </c>
      <c r="F157" s="927" t="str">
        <f>IFERROR((('Yatırımlar-Mevcut Bölge'!D157*'Yatırımlar-Mevcut Bölge'!F157)+('Yatırımlar-Genişleme1'!D157*'Yatırımlar-Genişleme1'!F157)+('Yatırımlar-Genişleme2'!D157*'Yatırımlar-Genişleme2'!F157))/SUM('Yatırımlar-Mevcut Bölge'!D157,'Yatırımlar-Genişleme1'!D157,'Yatırımlar-Genişleme2'!D157),"")</f>
        <v/>
      </c>
      <c r="G157" s="997" t="str">
        <f t="shared" si="60"/>
        <v/>
      </c>
      <c r="H157" s="926">
        <f>'Yatırımlar-Mevcut Bölge'!H157+'Yatırımlar-Genişleme1'!H157+'Yatırımlar-Genişleme2'!H157</f>
        <v>0</v>
      </c>
      <c r="I157" s="927" t="str">
        <f>IFERROR((('Yatırımlar-Mevcut Bölge'!H157*'Yatırımlar-Mevcut Bölge'!I157)+('Yatırımlar-Genişleme1'!H157*'Yatırımlar-Genişleme1'!I157)+('Yatırımlar-Genişleme2'!H157*'Yatırımlar-Genişleme2'!I157))/SUM('Yatırımlar-Mevcut Bölge'!H157,'Yatırımlar-Genişleme1'!H157,'Yatırımlar-Genişleme2'!H157),"")</f>
        <v/>
      </c>
      <c r="J157" s="927" t="str">
        <f>IFERROR((('Yatırımlar-Mevcut Bölge'!H157*'Yatırımlar-Mevcut Bölge'!J157)+('Yatırımlar-Genişleme1'!H157*'Yatırımlar-Genişleme1'!J157)+('Yatırımlar-Genişleme2'!H157*'Yatırımlar-Genişleme2'!J157))/SUM('Yatırımlar-Mevcut Bölge'!H157,'Yatırımlar-Genişleme1'!H157,'Yatırımlar-Genişleme2'!H157),"")</f>
        <v/>
      </c>
      <c r="K157" s="997" t="str">
        <f t="shared" si="61"/>
        <v/>
      </c>
      <c r="L157" s="926">
        <f>'Yatırımlar-Mevcut Bölge'!L157+'Yatırımlar-Genişleme1'!L157+'Yatırımlar-Genişleme2'!L157</f>
        <v>0</v>
      </c>
      <c r="M157" s="927" t="str">
        <f>IFERROR((('Yatırımlar-Mevcut Bölge'!L157*'Yatırımlar-Mevcut Bölge'!M157)+('Yatırımlar-Genişleme1'!L157*'Yatırımlar-Genişleme1'!M157)+('Yatırımlar-Genişleme2'!L157*'Yatırımlar-Genişleme2'!M157))/SUM('Yatırımlar-Mevcut Bölge'!L157,'Yatırımlar-Genişleme1'!L157,'Yatırımlar-Genişleme2'!L157),"")</f>
        <v/>
      </c>
      <c r="N157" s="927" t="str">
        <f>IFERROR((('Yatırımlar-Mevcut Bölge'!L157*'Yatırımlar-Mevcut Bölge'!N157)+('Yatırımlar-Genişleme1'!L157*'Yatırımlar-Genişleme1'!N157)+('Yatırımlar-Genişleme2'!L157*'Yatırımlar-Genişleme2'!N157))/SUM('Yatırımlar-Mevcut Bölge'!L157,'Yatırımlar-Genişleme1'!L157,'Yatırımlar-Genişleme2'!L157),"")</f>
        <v/>
      </c>
      <c r="O157" s="997" t="str">
        <f t="shared" si="62"/>
        <v/>
      </c>
      <c r="P157" s="926">
        <f>'Yatırımlar-Mevcut Bölge'!P157+'Yatırımlar-Genişleme1'!P157+'Yatırımlar-Genişleme2'!P157</f>
        <v>0</v>
      </c>
      <c r="Q157" s="927" t="str">
        <f>IFERROR((('Yatırımlar-Mevcut Bölge'!P157*'Yatırımlar-Mevcut Bölge'!Q157)+('Yatırımlar-Genişleme1'!P157*'Yatırımlar-Genişleme1'!Q157)+('Yatırımlar-Genişleme2'!P157*'Yatırımlar-Genişleme2'!Q157))/SUM('Yatırımlar-Mevcut Bölge'!P157,'Yatırımlar-Genişleme1'!P157,'Yatırımlar-Genişleme2'!P157),"")</f>
        <v/>
      </c>
      <c r="R157" s="927" t="str">
        <f>IFERROR((('Yatırımlar-Mevcut Bölge'!P157*'Yatırımlar-Mevcut Bölge'!R157)+('Yatırımlar-Genişleme1'!P157*'Yatırımlar-Genişleme1'!R157)+('Yatırımlar-Genişleme2'!P157*'Yatırımlar-Genişleme2'!R157))/SUM('Yatırımlar-Mevcut Bölge'!P157,'Yatırımlar-Genişleme1'!P157,'Yatırımlar-Genişleme2'!P157),"")</f>
        <v/>
      </c>
      <c r="S157" s="909" t="str">
        <f t="shared" si="63"/>
        <v/>
      </c>
      <c r="T157" s="926">
        <f>'Yatırımlar-Mevcut Bölge'!T157+'Yatırımlar-Genişleme1'!T157+'Yatırımlar-Genişleme2'!T157</f>
        <v>0</v>
      </c>
      <c r="U157" s="927" t="str">
        <f>IFERROR((('Yatırımlar-Mevcut Bölge'!T157*'Yatırımlar-Mevcut Bölge'!U157)+('Yatırımlar-Genişleme1'!T157*'Yatırımlar-Genişleme1'!U157)+('Yatırımlar-Genişleme2'!T157*'Yatırımlar-Genişleme2'!U157))/SUM('Yatırımlar-Mevcut Bölge'!T157,'Yatırımlar-Genişleme1'!T157,'Yatırımlar-Genişleme2'!T157),"")</f>
        <v/>
      </c>
      <c r="V157" s="927" t="str">
        <f>IFERROR((('Yatırımlar-Mevcut Bölge'!T157*'Yatırımlar-Mevcut Bölge'!V157)+('Yatırımlar-Genişleme1'!T157*'Yatırımlar-Genişleme1'!V157)+('Yatırımlar-Genişleme2'!T157*'Yatırımlar-Genişleme2'!V157))/SUM('Yatırımlar-Mevcut Bölge'!T157,'Yatırımlar-Genişleme1'!T157,'Yatırımlar-Genişleme2'!T157),"")</f>
        <v/>
      </c>
      <c r="W157" s="909" t="str">
        <f t="shared" si="64"/>
        <v/>
      </c>
    </row>
    <row r="158" spans="2:23" s="897" customFormat="1">
      <c r="B158" s="880" t="s">
        <v>846</v>
      </c>
      <c r="C158" s="865" t="s">
        <v>100</v>
      </c>
      <c r="D158" s="926">
        <f>'Yatırımlar-Mevcut Bölge'!D158+'Yatırımlar-Genişleme1'!D158+'Yatırımlar-Genişleme2'!D158</f>
        <v>0</v>
      </c>
      <c r="E158" s="927" t="str">
        <f>IFERROR((('Yatırımlar-Mevcut Bölge'!D158*'Yatırımlar-Mevcut Bölge'!E158)+('Yatırımlar-Genişleme1'!D158*'Yatırımlar-Genişleme1'!E158)+('Yatırımlar-Genişleme2'!D158*'Yatırımlar-Genişleme2'!E158))/SUM('Yatırımlar-Mevcut Bölge'!D158,'Yatırımlar-Genişleme1'!D158,'Yatırımlar-Genişleme2'!D158),"")</f>
        <v/>
      </c>
      <c r="F158" s="927" t="str">
        <f>IFERROR((('Yatırımlar-Mevcut Bölge'!D158*'Yatırımlar-Mevcut Bölge'!F158)+('Yatırımlar-Genişleme1'!D158*'Yatırımlar-Genişleme1'!F158)+('Yatırımlar-Genişleme2'!D158*'Yatırımlar-Genişleme2'!F158))/SUM('Yatırımlar-Mevcut Bölge'!D158,'Yatırımlar-Genişleme1'!D158,'Yatırımlar-Genişleme2'!D158),"")</f>
        <v/>
      </c>
      <c r="G158" s="997" t="str">
        <f t="shared" si="60"/>
        <v/>
      </c>
      <c r="H158" s="926">
        <f>'Yatırımlar-Mevcut Bölge'!H158+'Yatırımlar-Genişleme1'!H158+'Yatırımlar-Genişleme2'!H158</f>
        <v>0</v>
      </c>
      <c r="I158" s="927" t="str">
        <f>IFERROR((('Yatırımlar-Mevcut Bölge'!H158*'Yatırımlar-Mevcut Bölge'!I158)+('Yatırımlar-Genişleme1'!H158*'Yatırımlar-Genişleme1'!I158)+('Yatırımlar-Genişleme2'!H158*'Yatırımlar-Genişleme2'!I158))/SUM('Yatırımlar-Mevcut Bölge'!H158,'Yatırımlar-Genişleme1'!H158,'Yatırımlar-Genişleme2'!H158),"")</f>
        <v/>
      </c>
      <c r="J158" s="927" t="str">
        <f>IFERROR((('Yatırımlar-Mevcut Bölge'!H158*'Yatırımlar-Mevcut Bölge'!J158)+('Yatırımlar-Genişleme1'!H158*'Yatırımlar-Genişleme1'!J158)+('Yatırımlar-Genişleme2'!H158*'Yatırımlar-Genişleme2'!J158))/SUM('Yatırımlar-Mevcut Bölge'!H158,'Yatırımlar-Genişleme1'!H158,'Yatırımlar-Genişleme2'!H158),"")</f>
        <v/>
      </c>
      <c r="K158" s="997" t="str">
        <f t="shared" si="61"/>
        <v/>
      </c>
      <c r="L158" s="926">
        <f>'Yatırımlar-Mevcut Bölge'!L158+'Yatırımlar-Genişleme1'!L158+'Yatırımlar-Genişleme2'!L158</f>
        <v>0</v>
      </c>
      <c r="M158" s="927" t="str">
        <f>IFERROR((('Yatırımlar-Mevcut Bölge'!L158*'Yatırımlar-Mevcut Bölge'!M158)+('Yatırımlar-Genişleme1'!L158*'Yatırımlar-Genişleme1'!M158)+('Yatırımlar-Genişleme2'!L158*'Yatırımlar-Genişleme2'!M158))/SUM('Yatırımlar-Mevcut Bölge'!L158,'Yatırımlar-Genişleme1'!L158,'Yatırımlar-Genişleme2'!L158),"")</f>
        <v/>
      </c>
      <c r="N158" s="927" t="str">
        <f>IFERROR((('Yatırımlar-Mevcut Bölge'!L158*'Yatırımlar-Mevcut Bölge'!N158)+('Yatırımlar-Genişleme1'!L158*'Yatırımlar-Genişleme1'!N158)+('Yatırımlar-Genişleme2'!L158*'Yatırımlar-Genişleme2'!N158))/SUM('Yatırımlar-Mevcut Bölge'!L158,'Yatırımlar-Genişleme1'!L158,'Yatırımlar-Genişleme2'!L158),"")</f>
        <v/>
      </c>
      <c r="O158" s="997" t="str">
        <f t="shared" si="62"/>
        <v/>
      </c>
      <c r="P158" s="926">
        <f>'Yatırımlar-Mevcut Bölge'!P158+'Yatırımlar-Genişleme1'!P158+'Yatırımlar-Genişleme2'!P158</f>
        <v>0</v>
      </c>
      <c r="Q158" s="927" t="str">
        <f>IFERROR((('Yatırımlar-Mevcut Bölge'!P158*'Yatırımlar-Mevcut Bölge'!Q158)+('Yatırımlar-Genişleme1'!P158*'Yatırımlar-Genişleme1'!Q158)+('Yatırımlar-Genişleme2'!P158*'Yatırımlar-Genişleme2'!Q158))/SUM('Yatırımlar-Mevcut Bölge'!P158,'Yatırımlar-Genişleme1'!P158,'Yatırımlar-Genişleme2'!P158),"")</f>
        <v/>
      </c>
      <c r="R158" s="927" t="str">
        <f>IFERROR((('Yatırımlar-Mevcut Bölge'!P158*'Yatırımlar-Mevcut Bölge'!R158)+('Yatırımlar-Genişleme1'!P158*'Yatırımlar-Genişleme1'!R158)+('Yatırımlar-Genişleme2'!P158*'Yatırımlar-Genişleme2'!R158))/SUM('Yatırımlar-Mevcut Bölge'!P158,'Yatırımlar-Genişleme1'!P158,'Yatırımlar-Genişleme2'!P158),"")</f>
        <v/>
      </c>
      <c r="S158" s="909" t="str">
        <f t="shared" si="63"/>
        <v/>
      </c>
      <c r="T158" s="926">
        <f>'Yatırımlar-Mevcut Bölge'!T158+'Yatırımlar-Genişleme1'!T158+'Yatırımlar-Genişleme2'!T158</f>
        <v>0</v>
      </c>
      <c r="U158" s="927" t="str">
        <f>IFERROR((('Yatırımlar-Mevcut Bölge'!T158*'Yatırımlar-Mevcut Bölge'!U158)+('Yatırımlar-Genişleme1'!T158*'Yatırımlar-Genişleme1'!U158)+('Yatırımlar-Genişleme2'!T158*'Yatırımlar-Genişleme2'!U158))/SUM('Yatırımlar-Mevcut Bölge'!T158,'Yatırımlar-Genişleme1'!T158,'Yatırımlar-Genişleme2'!T158),"")</f>
        <v/>
      </c>
      <c r="V158" s="927" t="str">
        <f>IFERROR((('Yatırımlar-Mevcut Bölge'!T158*'Yatırımlar-Mevcut Bölge'!V158)+('Yatırımlar-Genişleme1'!T158*'Yatırımlar-Genişleme1'!V158)+('Yatırımlar-Genişleme2'!T158*'Yatırımlar-Genişleme2'!V158))/SUM('Yatırımlar-Mevcut Bölge'!T158,'Yatırımlar-Genişleme1'!T158,'Yatırımlar-Genişleme2'!T158),"")</f>
        <v/>
      </c>
      <c r="W158" s="909" t="str">
        <f t="shared" si="64"/>
        <v/>
      </c>
    </row>
    <row r="159" spans="2:23" s="897" customFormat="1">
      <c r="B159" s="880" t="s">
        <v>847</v>
      </c>
      <c r="C159" s="865" t="s">
        <v>100</v>
      </c>
      <c r="D159" s="926">
        <f>'Yatırımlar-Mevcut Bölge'!D159+'Yatırımlar-Genişleme1'!D159+'Yatırımlar-Genişleme2'!D159</f>
        <v>0</v>
      </c>
      <c r="E159" s="927" t="str">
        <f>IFERROR((('Yatırımlar-Mevcut Bölge'!D159*'Yatırımlar-Mevcut Bölge'!E159)+('Yatırımlar-Genişleme1'!D159*'Yatırımlar-Genişleme1'!E159)+('Yatırımlar-Genişleme2'!D159*'Yatırımlar-Genişleme2'!E159))/SUM('Yatırımlar-Mevcut Bölge'!D159,'Yatırımlar-Genişleme1'!D159,'Yatırımlar-Genişleme2'!D159),"")</f>
        <v/>
      </c>
      <c r="F159" s="927" t="str">
        <f>IFERROR((('Yatırımlar-Mevcut Bölge'!D159*'Yatırımlar-Mevcut Bölge'!F159)+('Yatırımlar-Genişleme1'!D159*'Yatırımlar-Genişleme1'!F159)+('Yatırımlar-Genişleme2'!D159*'Yatırımlar-Genişleme2'!F159))/SUM('Yatırımlar-Mevcut Bölge'!D159,'Yatırımlar-Genişleme1'!D159,'Yatırımlar-Genişleme2'!D159),"")</f>
        <v/>
      </c>
      <c r="G159" s="997" t="str">
        <f t="shared" si="60"/>
        <v/>
      </c>
      <c r="H159" s="926">
        <f>'Yatırımlar-Mevcut Bölge'!H159+'Yatırımlar-Genişleme1'!H159+'Yatırımlar-Genişleme2'!H159</f>
        <v>0</v>
      </c>
      <c r="I159" s="927" t="str">
        <f>IFERROR((('Yatırımlar-Mevcut Bölge'!H159*'Yatırımlar-Mevcut Bölge'!I159)+('Yatırımlar-Genişleme1'!H159*'Yatırımlar-Genişleme1'!I159)+('Yatırımlar-Genişleme2'!H159*'Yatırımlar-Genişleme2'!I159))/SUM('Yatırımlar-Mevcut Bölge'!H159,'Yatırımlar-Genişleme1'!H159,'Yatırımlar-Genişleme2'!H159),"")</f>
        <v/>
      </c>
      <c r="J159" s="927" t="str">
        <f>IFERROR((('Yatırımlar-Mevcut Bölge'!H159*'Yatırımlar-Mevcut Bölge'!J159)+('Yatırımlar-Genişleme1'!H159*'Yatırımlar-Genişleme1'!J159)+('Yatırımlar-Genişleme2'!H159*'Yatırımlar-Genişleme2'!J159))/SUM('Yatırımlar-Mevcut Bölge'!H159,'Yatırımlar-Genişleme1'!H159,'Yatırımlar-Genişleme2'!H159),"")</f>
        <v/>
      </c>
      <c r="K159" s="997" t="str">
        <f t="shared" si="61"/>
        <v/>
      </c>
      <c r="L159" s="926">
        <f>'Yatırımlar-Mevcut Bölge'!L159+'Yatırımlar-Genişleme1'!L159+'Yatırımlar-Genişleme2'!L159</f>
        <v>0</v>
      </c>
      <c r="M159" s="927" t="str">
        <f>IFERROR((('Yatırımlar-Mevcut Bölge'!L159*'Yatırımlar-Mevcut Bölge'!M159)+('Yatırımlar-Genişleme1'!L159*'Yatırımlar-Genişleme1'!M159)+('Yatırımlar-Genişleme2'!L159*'Yatırımlar-Genişleme2'!M159))/SUM('Yatırımlar-Mevcut Bölge'!L159,'Yatırımlar-Genişleme1'!L159,'Yatırımlar-Genişleme2'!L159),"")</f>
        <v/>
      </c>
      <c r="N159" s="927" t="str">
        <f>IFERROR((('Yatırımlar-Mevcut Bölge'!L159*'Yatırımlar-Mevcut Bölge'!N159)+('Yatırımlar-Genişleme1'!L159*'Yatırımlar-Genişleme1'!N159)+('Yatırımlar-Genişleme2'!L159*'Yatırımlar-Genişleme2'!N159))/SUM('Yatırımlar-Mevcut Bölge'!L159,'Yatırımlar-Genişleme1'!L159,'Yatırımlar-Genişleme2'!L159),"")</f>
        <v/>
      </c>
      <c r="O159" s="997" t="str">
        <f t="shared" si="62"/>
        <v/>
      </c>
      <c r="P159" s="926">
        <f>'Yatırımlar-Mevcut Bölge'!P159+'Yatırımlar-Genişleme1'!P159+'Yatırımlar-Genişleme2'!P159</f>
        <v>0</v>
      </c>
      <c r="Q159" s="927" t="str">
        <f>IFERROR((('Yatırımlar-Mevcut Bölge'!P159*'Yatırımlar-Mevcut Bölge'!Q159)+('Yatırımlar-Genişleme1'!P159*'Yatırımlar-Genişleme1'!Q159)+('Yatırımlar-Genişleme2'!P159*'Yatırımlar-Genişleme2'!Q159))/SUM('Yatırımlar-Mevcut Bölge'!P159,'Yatırımlar-Genişleme1'!P159,'Yatırımlar-Genişleme2'!P159),"")</f>
        <v/>
      </c>
      <c r="R159" s="927" t="str">
        <f>IFERROR((('Yatırımlar-Mevcut Bölge'!P159*'Yatırımlar-Mevcut Bölge'!R159)+('Yatırımlar-Genişleme1'!P159*'Yatırımlar-Genişleme1'!R159)+('Yatırımlar-Genişleme2'!P159*'Yatırımlar-Genişleme2'!R159))/SUM('Yatırımlar-Mevcut Bölge'!P159,'Yatırımlar-Genişleme1'!P159,'Yatırımlar-Genişleme2'!P159),"")</f>
        <v/>
      </c>
      <c r="S159" s="909" t="str">
        <f t="shared" si="63"/>
        <v/>
      </c>
      <c r="T159" s="926">
        <f>'Yatırımlar-Mevcut Bölge'!T159+'Yatırımlar-Genişleme1'!T159+'Yatırımlar-Genişleme2'!T159</f>
        <v>0</v>
      </c>
      <c r="U159" s="927" t="str">
        <f>IFERROR((('Yatırımlar-Mevcut Bölge'!T159*'Yatırımlar-Mevcut Bölge'!U159)+('Yatırımlar-Genişleme1'!T159*'Yatırımlar-Genişleme1'!U159)+('Yatırımlar-Genişleme2'!T159*'Yatırımlar-Genişleme2'!U159))/SUM('Yatırımlar-Mevcut Bölge'!T159,'Yatırımlar-Genişleme1'!T159,'Yatırımlar-Genişleme2'!T159),"")</f>
        <v/>
      </c>
      <c r="V159" s="927" t="str">
        <f>IFERROR((('Yatırımlar-Mevcut Bölge'!T159*'Yatırımlar-Mevcut Bölge'!V159)+('Yatırımlar-Genişleme1'!T159*'Yatırımlar-Genişleme1'!V159)+('Yatırımlar-Genişleme2'!T159*'Yatırımlar-Genişleme2'!V159))/SUM('Yatırımlar-Mevcut Bölge'!T159,'Yatırımlar-Genişleme1'!T159,'Yatırımlar-Genişleme2'!T159),"")</f>
        <v/>
      </c>
      <c r="W159" s="909" t="str">
        <f t="shared" si="64"/>
        <v/>
      </c>
    </row>
    <row r="160" spans="2:23" s="897" customFormat="1">
      <c r="B160" s="880" t="s">
        <v>848</v>
      </c>
      <c r="C160" s="865" t="s">
        <v>100</v>
      </c>
      <c r="D160" s="926">
        <f>'Yatırımlar-Mevcut Bölge'!D160+'Yatırımlar-Genişleme1'!D160+'Yatırımlar-Genişleme2'!D160</f>
        <v>0</v>
      </c>
      <c r="E160" s="927" t="str">
        <f>IFERROR((('Yatırımlar-Mevcut Bölge'!D160*'Yatırımlar-Mevcut Bölge'!E160)+('Yatırımlar-Genişleme1'!D160*'Yatırımlar-Genişleme1'!E160)+('Yatırımlar-Genişleme2'!D160*'Yatırımlar-Genişleme2'!E160))/SUM('Yatırımlar-Mevcut Bölge'!D160,'Yatırımlar-Genişleme1'!D160,'Yatırımlar-Genişleme2'!D160),"")</f>
        <v/>
      </c>
      <c r="F160" s="927" t="str">
        <f>IFERROR((('Yatırımlar-Mevcut Bölge'!D160*'Yatırımlar-Mevcut Bölge'!F160)+('Yatırımlar-Genişleme1'!D160*'Yatırımlar-Genişleme1'!F160)+('Yatırımlar-Genişleme2'!D160*'Yatırımlar-Genişleme2'!F160))/SUM('Yatırımlar-Mevcut Bölge'!D160,'Yatırımlar-Genişleme1'!D160,'Yatırımlar-Genişleme2'!D160),"")</f>
        <v/>
      </c>
      <c r="G160" s="997" t="str">
        <f t="shared" si="60"/>
        <v/>
      </c>
      <c r="H160" s="926">
        <f>'Yatırımlar-Mevcut Bölge'!H160+'Yatırımlar-Genişleme1'!H160+'Yatırımlar-Genişleme2'!H160</f>
        <v>0</v>
      </c>
      <c r="I160" s="927" t="str">
        <f>IFERROR((('Yatırımlar-Mevcut Bölge'!H160*'Yatırımlar-Mevcut Bölge'!I160)+('Yatırımlar-Genişleme1'!H160*'Yatırımlar-Genişleme1'!I160)+('Yatırımlar-Genişleme2'!H160*'Yatırımlar-Genişleme2'!I160))/SUM('Yatırımlar-Mevcut Bölge'!H160,'Yatırımlar-Genişleme1'!H160,'Yatırımlar-Genişleme2'!H160),"")</f>
        <v/>
      </c>
      <c r="J160" s="927" t="str">
        <f>IFERROR((('Yatırımlar-Mevcut Bölge'!H160*'Yatırımlar-Mevcut Bölge'!J160)+('Yatırımlar-Genişleme1'!H160*'Yatırımlar-Genişleme1'!J160)+('Yatırımlar-Genişleme2'!H160*'Yatırımlar-Genişleme2'!J160))/SUM('Yatırımlar-Mevcut Bölge'!H160,'Yatırımlar-Genişleme1'!H160,'Yatırımlar-Genişleme2'!H160),"")</f>
        <v/>
      </c>
      <c r="K160" s="997" t="str">
        <f t="shared" si="61"/>
        <v/>
      </c>
      <c r="L160" s="926">
        <f>'Yatırımlar-Mevcut Bölge'!L160+'Yatırımlar-Genişleme1'!L160+'Yatırımlar-Genişleme2'!L160</f>
        <v>0</v>
      </c>
      <c r="M160" s="927" t="str">
        <f>IFERROR((('Yatırımlar-Mevcut Bölge'!L160*'Yatırımlar-Mevcut Bölge'!M160)+('Yatırımlar-Genişleme1'!L160*'Yatırımlar-Genişleme1'!M160)+('Yatırımlar-Genişleme2'!L160*'Yatırımlar-Genişleme2'!M160))/SUM('Yatırımlar-Mevcut Bölge'!L160,'Yatırımlar-Genişleme1'!L160,'Yatırımlar-Genişleme2'!L160),"")</f>
        <v/>
      </c>
      <c r="N160" s="927" t="str">
        <f>IFERROR((('Yatırımlar-Mevcut Bölge'!L160*'Yatırımlar-Mevcut Bölge'!N160)+('Yatırımlar-Genişleme1'!L160*'Yatırımlar-Genişleme1'!N160)+('Yatırımlar-Genişleme2'!L160*'Yatırımlar-Genişleme2'!N160))/SUM('Yatırımlar-Mevcut Bölge'!L160,'Yatırımlar-Genişleme1'!L160,'Yatırımlar-Genişleme2'!L160),"")</f>
        <v/>
      </c>
      <c r="O160" s="997" t="str">
        <f t="shared" si="62"/>
        <v/>
      </c>
      <c r="P160" s="926">
        <f>'Yatırımlar-Mevcut Bölge'!P160+'Yatırımlar-Genişleme1'!P160+'Yatırımlar-Genişleme2'!P160</f>
        <v>0</v>
      </c>
      <c r="Q160" s="927" t="str">
        <f>IFERROR((('Yatırımlar-Mevcut Bölge'!P160*'Yatırımlar-Mevcut Bölge'!Q160)+('Yatırımlar-Genişleme1'!P160*'Yatırımlar-Genişleme1'!Q160)+('Yatırımlar-Genişleme2'!P160*'Yatırımlar-Genişleme2'!Q160))/SUM('Yatırımlar-Mevcut Bölge'!P160,'Yatırımlar-Genişleme1'!P160,'Yatırımlar-Genişleme2'!P160),"")</f>
        <v/>
      </c>
      <c r="R160" s="927" t="str">
        <f>IFERROR((('Yatırımlar-Mevcut Bölge'!P160*'Yatırımlar-Mevcut Bölge'!R160)+('Yatırımlar-Genişleme1'!P160*'Yatırımlar-Genişleme1'!R160)+('Yatırımlar-Genişleme2'!P160*'Yatırımlar-Genişleme2'!R160))/SUM('Yatırımlar-Mevcut Bölge'!P160,'Yatırımlar-Genişleme1'!P160,'Yatırımlar-Genişleme2'!P160),"")</f>
        <v/>
      </c>
      <c r="S160" s="909" t="str">
        <f t="shared" si="63"/>
        <v/>
      </c>
      <c r="T160" s="926">
        <f>'Yatırımlar-Mevcut Bölge'!T160+'Yatırımlar-Genişleme1'!T160+'Yatırımlar-Genişleme2'!T160</f>
        <v>0</v>
      </c>
      <c r="U160" s="927" t="str">
        <f>IFERROR((('Yatırımlar-Mevcut Bölge'!T160*'Yatırımlar-Mevcut Bölge'!U160)+('Yatırımlar-Genişleme1'!T160*'Yatırımlar-Genişleme1'!U160)+('Yatırımlar-Genişleme2'!T160*'Yatırımlar-Genişleme2'!U160))/SUM('Yatırımlar-Mevcut Bölge'!T160,'Yatırımlar-Genişleme1'!T160,'Yatırımlar-Genişleme2'!T160),"")</f>
        <v/>
      </c>
      <c r="V160" s="927" t="str">
        <f>IFERROR((('Yatırımlar-Mevcut Bölge'!T160*'Yatırımlar-Mevcut Bölge'!V160)+('Yatırımlar-Genişleme1'!T160*'Yatırımlar-Genişleme1'!V160)+('Yatırımlar-Genişleme2'!T160*'Yatırımlar-Genişleme2'!V160))/SUM('Yatırımlar-Mevcut Bölge'!T160,'Yatırımlar-Genişleme1'!T160,'Yatırımlar-Genişleme2'!T160),"")</f>
        <v/>
      </c>
      <c r="W160" s="909" t="str">
        <f t="shared" si="64"/>
        <v/>
      </c>
    </row>
    <row r="161" spans="2:23" s="897" customFormat="1">
      <c r="B161" s="880" t="s">
        <v>849</v>
      </c>
      <c r="C161" s="865" t="s">
        <v>100</v>
      </c>
      <c r="D161" s="926">
        <f>'Yatırımlar-Mevcut Bölge'!D161+'Yatırımlar-Genişleme1'!D161+'Yatırımlar-Genişleme2'!D161</f>
        <v>0</v>
      </c>
      <c r="E161" s="927" t="str">
        <f>IFERROR((('Yatırımlar-Mevcut Bölge'!D161*'Yatırımlar-Mevcut Bölge'!E161)+('Yatırımlar-Genişleme1'!D161*'Yatırımlar-Genişleme1'!E161)+('Yatırımlar-Genişleme2'!D161*'Yatırımlar-Genişleme2'!E161))/SUM('Yatırımlar-Mevcut Bölge'!D161,'Yatırımlar-Genişleme1'!D161,'Yatırımlar-Genişleme2'!D161),"")</f>
        <v/>
      </c>
      <c r="F161" s="927" t="str">
        <f>IFERROR((('Yatırımlar-Mevcut Bölge'!D161*'Yatırımlar-Mevcut Bölge'!F161)+('Yatırımlar-Genişleme1'!D161*'Yatırımlar-Genişleme1'!F161)+('Yatırımlar-Genişleme2'!D161*'Yatırımlar-Genişleme2'!F161))/SUM('Yatırımlar-Mevcut Bölge'!D161,'Yatırımlar-Genişleme1'!D161,'Yatırımlar-Genişleme2'!D161),"")</f>
        <v/>
      </c>
      <c r="G161" s="997" t="str">
        <f t="shared" si="60"/>
        <v/>
      </c>
      <c r="H161" s="926">
        <f>'Yatırımlar-Mevcut Bölge'!H161+'Yatırımlar-Genişleme1'!H161+'Yatırımlar-Genişleme2'!H161</f>
        <v>0</v>
      </c>
      <c r="I161" s="927" t="str">
        <f>IFERROR((('Yatırımlar-Mevcut Bölge'!H161*'Yatırımlar-Mevcut Bölge'!I161)+('Yatırımlar-Genişleme1'!H161*'Yatırımlar-Genişleme1'!I161)+('Yatırımlar-Genişleme2'!H161*'Yatırımlar-Genişleme2'!I161))/SUM('Yatırımlar-Mevcut Bölge'!H161,'Yatırımlar-Genişleme1'!H161,'Yatırımlar-Genişleme2'!H161),"")</f>
        <v/>
      </c>
      <c r="J161" s="927" t="str">
        <f>IFERROR((('Yatırımlar-Mevcut Bölge'!H161*'Yatırımlar-Mevcut Bölge'!J161)+('Yatırımlar-Genişleme1'!H161*'Yatırımlar-Genişleme1'!J161)+('Yatırımlar-Genişleme2'!H161*'Yatırımlar-Genişleme2'!J161))/SUM('Yatırımlar-Mevcut Bölge'!H161,'Yatırımlar-Genişleme1'!H161,'Yatırımlar-Genişleme2'!H161),"")</f>
        <v/>
      </c>
      <c r="K161" s="997" t="str">
        <f t="shared" si="61"/>
        <v/>
      </c>
      <c r="L161" s="926">
        <f>'Yatırımlar-Mevcut Bölge'!L161+'Yatırımlar-Genişleme1'!L161+'Yatırımlar-Genişleme2'!L161</f>
        <v>0</v>
      </c>
      <c r="M161" s="927" t="str">
        <f>IFERROR((('Yatırımlar-Mevcut Bölge'!L161*'Yatırımlar-Mevcut Bölge'!M161)+('Yatırımlar-Genişleme1'!L161*'Yatırımlar-Genişleme1'!M161)+('Yatırımlar-Genişleme2'!L161*'Yatırımlar-Genişleme2'!M161))/SUM('Yatırımlar-Mevcut Bölge'!L161,'Yatırımlar-Genişleme1'!L161,'Yatırımlar-Genişleme2'!L161),"")</f>
        <v/>
      </c>
      <c r="N161" s="927" t="str">
        <f>IFERROR((('Yatırımlar-Mevcut Bölge'!L161*'Yatırımlar-Mevcut Bölge'!N161)+('Yatırımlar-Genişleme1'!L161*'Yatırımlar-Genişleme1'!N161)+('Yatırımlar-Genişleme2'!L161*'Yatırımlar-Genişleme2'!N161))/SUM('Yatırımlar-Mevcut Bölge'!L161,'Yatırımlar-Genişleme1'!L161,'Yatırımlar-Genişleme2'!L161),"")</f>
        <v/>
      </c>
      <c r="O161" s="997" t="str">
        <f t="shared" si="62"/>
        <v/>
      </c>
      <c r="P161" s="926">
        <f>'Yatırımlar-Mevcut Bölge'!P161+'Yatırımlar-Genişleme1'!P161+'Yatırımlar-Genişleme2'!P161</f>
        <v>0</v>
      </c>
      <c r="Q161" s="927" t="str">
        <f>IFERROR((('Yatırımlar-Mevcut Bölge'!P161*'Yatırımlar-Mevcut Bölge'!Q161)+('Yatırımlar-Genişleme1'!P161*'Yatırımlar-Genişleme1'!Q161)+('Yatırımlar-Genişleme2'!P161*'Yatırımlar-Genişleme2'!Q161))/SUM('Yatırımlar-Mevcut Bölge'!P161,'Yatırımlar-Genişleme1'!P161,'Yatırımlar-Genişleme2'!P161),"")</f>
        <v/>
      </c>
      <c r="R161" s="927" t="str">
        <f>IFERROR((('Yatırımlar-Mevcut Bölge'!P161*'Yatırımlar-Mevcut Bölge'!R161)+('Yatırımlar-Genişleme1'!P161*'Yatırımlar-Genişleme1'!R161)+('Yatırımlar-Genişleme2'!P161*'Yatırımlar-Genişleme2'!R161))/SUM('Yatırımlar-Mevcut Bölge'!P161,'Yatırımlar-Genişleme1'!P161,'Yatırımlar-Genişleme2'!P161),"")</f>
        <v/>
      </c>
      <c r="S161" s="909" t="str">
        <f t="shared" si="63"/>
        <v/>
      </c>
      <c r="T161" s="926">
        <f>'Yatırımlar-Mevcut Bölge'!T161+'Yatırımlar-Genişleme1'!T161+'Yatırımlar-Genişleme2'!T161</f>
        <v>0</v>
      </c>
      <c r="U161" s="927" t="str">
        <f>IFERROR((('Yatırımlar-Mevcut Bölge'!T161*'Yatırımlar-Mevcut Bölge'!U161)+('Yatırımlar-Genişleme1'!T161*'Yatırımlar-Genişleme1'!U161)+('Yatırımlar-Genişleme2'!T161*'Yatırımlar-Genişleme2'!U161))/SUM('Yatırımlar-Mevcut Bölge'!T161,'Yatırımlar-Genişleme1'!T161,'Yatırımlar-Genişleme2'!T161),"")</f>
        <v/>
      </c>
      <c r="V161" s="927" t="str">
        <f>IFERROR((('Yatırımlar-Mevcut Bölge'!T161*'Yatırımlar-Mevcut Bölge'!V161)+('Yatırımlar-Genişleme1'!T161*'Yatırımlar-Genişleme1'!V161)+('Yatırımlar-Genişleme2'!T161*'Yatırımlar-Genişleme2'!V161))/SUM('Yatırımlar-Mevcut Bölge'!T161,'Yatırımlar-Genişleme1'!T161,'Yatırımlar-Genişleme2'!T161),"")</f>
        <v/>
      </c>
      <c r="W161" s="909" t="str">
        <f t="shared" si="64"/>
        <v/>
      </c>
    </row>
    <row r="162" spans="2:23" s="897" customFormat="1" ht="13.5" thickBot="1">
      <c r="B162" s="883" t="s">
        <v>1069</v>
      </c>
      <c r="C162" s="998" t="s">
        <v>100</v>
      </c>
      <c r="D162" s="999">
        <f>'Yatırımlar-Mevcut Bölge'!D162+'Yatırımlar-Genişleme1'!D162+'Yatırımlar-Genişleme2'!D162</f>
        <v>0</v>
      </c>
      <c r="E162" s="1000" t="str">
        <f>IFERROR((('Yatırımlar-Mevcut Bölge'!D162*'Yatırımlar-Mevcut Bölge'!E162)+('Yatırımlar-Genişleme1'!D162*'Yatırımlar-Genişleme1'!E162)+('Yatırımlar-Genişleme2'!D162*'Yatırımlar-Genişleme2'!E162))/SUM('Yatırımlar-Mevcut Bölge'!D162,'Yatırımlar-Genişleme1'!D162,'Yatırımlar-Genişleme2'!D162),"")</f>
        <v/>
      </c>
      <c r="F162" s="1000" t="str">
        <f>IFERROR((('Yatırımlar-Mevcut Bölge'!D162*'Yatırımlar-Mevcut Bölge'!F162)+('Yatırımlar-Genişleme1'!D162*'Yatırımlar-Genişleme1'!F162)+('Yatırımlar-Genişleme2'!D162*'Yatırımlar-Genişleme2'!F162))/SUM('Yatırımlar-Mevcut Bölge'!D162,'Yatırımlar-Genişleme1'!D162,'Yatırımlar-Genişleme2'!D162),"")</f>
        <v/>
      </c>
      <c r="G162" s="1001" t="str">
        <f t="shared" si="60"/>
        <v/>
      </c>
      <c r="H162" s="999">
        <f>'Yatırımlar-Mevcut Bölge'!H162+'Yatırımlar-Genişleme1'!H162+'Yatırımlar-Genişleme2'!H162</f>
        <v>0</v>
      </c>
      <c r="I162" s="1000" t="str">
        <f>IFERROR((('Yatırımlar-Mevcut Bölge'!H162*'Yatırımlar-Mevcut Bölge'!I162)+('Yatırımlar-Genişleme1'!H162*'Yatırımlar-Genişleme1'!I162)+('Yatırımlar-Genişleme2'!H162*'Yatırımlar-Genişleme2'!I162))/SUM('Yatırımlar-Mevcut Bölge'!H162,'Yatırımlar-Genişleme1'!H162,'Yatırımlar-Genişleme2'!H162),"")</f>
        <v/>
      </c>
      <c r="J162" s="1000" t="str">
        <f>IFERROR((('Yatırımlar-Mevcut Bölge'!H162*'Yatırımlar-Mevcut Bölge'!J162)+('Yatırımlar-Genişleme1'!H162*'Yatırımlar-Genişleme1'!J162)+('Yatırımlar-Genişleme2'!H162*'Yatırımlar-Genişleme2'!J162))/SUM('Yatırımlar-Mevcut Bölge'!H162,'Yatırımlar-Genişleme1'!H162,'Yatırımlar-Genişleme2'!H162),"")</f>
        <v/>
      </c>
      <c r="K162" s="1001" t="str">
        <f t="shared" si="61"/>
        <v/>
      </c>
      <c r="L162" s="999">
        <f>'Yatırımlar-Mevcut Bölge'!L162+'Yatırımlar-Genişleme1'!L162+'Yatırımlar-Genişleme2'!L162</f>
        <v>0</v>
      </c>
      <c r="M162" s="1000" t="str">
        <f>IFERROR((('Yatırımlar-Mevcut Bölge'!L162*'Yatırımlar-Mevcut Bölge'!M162)+('Yatırımlar-Genişleme1'!L162*'Yatırımlar-Genişleme1'!M162)+('Yatırımlar-Genişleme2'!L162*'Yatırımlar-Genişleme2'!M162))/SUM('Yatırımlar-Mevcut Bölge'!L162,'Yatırımlar-Genişleme1'!L162,'Yatırımlar-Genişleme2'!L162),"")</f>
        <v/>
      </c>
      <c r="N162" s="1000" t="str">
        <f>IFERROR((('Yatırımlar-Mevcut Bölge'!L162*'Yatırımlar-Mevcut Bölge'!N162)+('Yatırımlar-Genişleme1'!L162*'Yatırımlar-Genişleme1'!N162)+('Yatırımlar-Genişleme2'!L162*'Yatırımlar-Genişleme2'!N162))/SUM('Yatırımlar-Mevcut Bölge'!L162,'Yatırımlar-Genişleme1'!L162,'Yatırımlar-Genişleme2'!L162),"")</f>
        <v/>
      </c>
      <c r="O162" s="1001" t="str">
        <f t="shared" si="62"/>
        <v/>
      </c>
      <c r="P162" s="999">
        <f>'Yatırımlar-Mevcut Bölge'!P162+'Yatırımlar-Genişleme1'!P162+'Yatırımlar-Genişleme2'!P162</f>
        <v>0</v>
      </c>
      <c r="Q162" s="1000" t="str">
        <f>IFERROR((('Yatırımlar-Mevcut Bölge'!P162*'Yatırımlar-Mevcut Bölge'!Q162)+('Yatırımlar-Genişleme1'!P162*'Yatırımlar-Genişleme1'!Q162)+('Yatırımlar-Genişleme2'!P162*'Yatırımlar-Genişleme2'!Q162))/SUM('Yatırımlar-Mevcut Bölge'!P162,'Yatırımlar-Genişleme1'!P162,'Yatırımlar-Genişleme2'!P162),"")</f>
        <v/>
      </c>
      <c r="R162" s="1000" t="str">
        <f>IFERROR((('Yatırımlar-Mevcut Bölge'!P162*'Yatırımlar-Mevcut Bölge'!R162)+('Yatırımlar-Genişleme1'!P162*'Yatırımlar-Genişleme1'!R162)+('Yatırımlar-Genişleme2'!P162*'Yatırımlar-Genişleme2'!R162))/SUM('Yatırımlar-Mevcut Bölge'!P162,'Yatırımlar-Genişleme1'!P162,'Yatırımlar-Genişleme2'!P162),"")</f>
        <v/>
      </c>
      <c r="S162" s="910" t="str">
        <f t="shared" si="63"/>
        <v/>
      </c>
      <c r="T162" s="999">
        <f>'Yatırımlar-Mevcut Bölge'!T162+'Yatırımlar-Genişleme1'!T162+'Yatırımlar-Genişleme2'!T162</f>
        <v>0</v>
      </c>
      <c r="U162" s="1000" t="str">
        <f>IFERROR((('Yatırımlar-Mevcut Bölge'!T162*'Yatırımlar-Mevcut Bölge'!U162)+('Yatırımlar-Genişleme1'!T162*'Yatırımlar-Genişleme1'!U162)+('Yatırımlar-Genişleme2'!T162*'Yatırımlar-Genişleme2'!U162))/SUM('Yatırımlar-Mevcut Bölge'!T162,'Yatırımlar-Genişleme1'!T162,'Yatırımlar-Genişleme2'!T162),"")</f>
        <v/>
      </c>
      <c r="V162" s="1000" t="str">
        <f>IFERROR((('Yatırımlar-Mevcut Bölge'!T162*'Yatırımlar-Mevcut Bölge'!V162)+('Yatırımlar-Genişleme1'!T162*'Yatırımlar-Genişleme1'!V162)+('Yatırımlar-Genişleme2'!T162*'Yatırımlar-Genişleme2'!V162))/SUM('Yatırımlar-Mevcut Bölge'!T162,'Yatırımlar-Genişleme1'!T162,'Yatırımlar-Genişleme2'!T162),"")</f>
        <v/>
      </c>
      <c r="W162" s="910" t="str">
        <f t="shared" si="64"/>
        <v/>
      </c>
    </row>
    <row r="163" spans="2:23" ht="13.5" thickBot="1"/>
    <row r="164" spans="2:23" ht="13.5" thickBot="1">
      <c r="C164" s="892">
        <v>41274</v>
      </c>
      <c r="D164" s="892">
        <v>41639</v>
      </c>
      <c r="E164" s="892">
        <v>42004</v>
      </c>
      <c r="F164" s="1002">
        <v>42369</v>
      </c>
      <c r="G164" s="1002">
        <v>42735</v>
      </c>
    </row>
    <row r="165" spans="2:23" ht="13.5" thickBot="1">
      <c r="B165" s="914" t="s">
        <v>867</v>
      </c>
      <c r="C165" s="952">
        <f>SUM(C166:C168,C176:C179,C184)</f>
        <v>0</v>
      </c>
      <c r="D165" s="952">
        <f t="shared" ref="D165:F165" si="65">SUM(D166:D168,D176:D179,D184)</f>
        <v>0</v>
      </c>
      <c r="E165" s="893">
        <f t="shared" si="65"/>
        <v>0</v>
      </c>
      <c r="F165" s="1003">
        <f t="shared" si="65"/>
        <v>0</v>
      </c>
      <c r="G165" s="1003">
        <f t="shared" ref="G165" si="66">SUM(G166:G168,G176:G179,G184)</f>
        <v>0</v>
      </c>
    </row>
    <row r="166" spans="2:23">
      <c r="B166" s="915" t="s">
        <v>868</v>
      </c>
      <c r="C166" s="929">
        <f>'Yatırımlar-Mevcut Bölge'!C166+'Yatırımlar-Genişleme1'!C166+'Yatırımlar-Genişleme2'!C166</f>
        <v>0</v>
      </c>
      <c r="D166" s="929">
        <f>'Yatırımlar-Mevcut Bölge'!D166+'Yatırımlar-Genişleme1'!D166+'Yatırımlar-Genişleme2'!D166</f>
        <v>0</v>
      </c>
      <c r="E166" s="929">
        <f>'Yatırımlar-Mevcut Bölge'!E166+'Yatırımlar-Genişleme1'!E166+'Yatırımlar-Genişleme2'!E166</f>
        <v>0</v>
      </c>
      <c r="F166" s="929">
        <f>'Yatırımlar-Mevcut Bölge'!F166+'Yatırımlar-Genişleme1'!F166+'Yatırımlar-Genişleme2'!F166</f>
        <v>0</v>
      </c>
      <c r="G166" s="1004">
        <f>'Yatırımlar-Mevcut Bölge'!G166+'Yatırımlar-Genişleme1'!G166+'Yatırımlar-Genişleme2'!G166</f>
        <v>0</v>
      </c>
    </row>
    <row r="167" spans="2:23">
      <c r="B167" s="916" t="s">
        <v>869</v>
      </c>
      <c r="C167" s="921">
        <f>'Yatırımlar-Mevcut Bölge'!C167+'Yatırımlar-Genişleme1'!C167+'Yatırımlar-Genişleme2'!C167</f>
        <v>0</v>
      </c>
      <c r="D167" s="921">
        <f>'Yatırımlar-Mevcut Bölge'!D167+'Yatırımlar-Genişleme1'!D167+'Yatırımlar-Genişleme2'!D167</f>
        <v>0</v>
      </c>
      <c r="E167" s="921">
        <f>'Yatırımlar-Mevcut Bölge'!E167+'Yatırımlar-Genişleme1'!E167+'Yatırımlar-Genişleme2'!E167</f>
        <v>0</v>
      </c>
      <c r="F167" s="921">
        <f>'Yatırımlar-Mevcut Bölge'!F167+'Yatırımlar-Genişleme1'!F167+'Yatırımlar-Genişleme2'!F167</f>
        <v>0</v>
      </c>
      <c r="G167" s="922">
        <f>'Yatırımlar-Mevcut Bölge'!G167+'Yatırımlar-Genişleme1'!G167+'Yatırımlar-Genişleme2'!G167</f>
        <v>0</v>
      </c>
    </row>
    <row r="168" spans="2:23">
      <c r="B168" s="917" t="s">
        <v>870</v>
      </c>
      <c r="C168" s="921">
        <f>'Yatırımlar-Mevcut Bölge'!C168+'Yatırımlar-Genişleme1'!C168+'Yatırımlar-Genişleme2'!C168</f>
        <v>0</v>
      </c>
      <c r="D168" s="921">
        <f>'Yatırımlar-Mevcut Bölge'!D168+'Yatırımlar-Genişleme1'!D168+'Yatırımlar-Genişleme2'!D168</f>
        <v>0</v>
      </c>
      <c r="E168" s="921">
        <f>'Yatırımlar-Mevcut Bölge'!E168+'Yatırımlar-Genişleme1'!E168+'Yatırımlar-Genişleme2'!E168</f>
        <v>0</v>
      </c>
      <c r="F168" s="921">
        <f>'Yatırımlar-Mevcut Bölge'!F168+'Yatırımlar-Genişleme1'!F168+'Yatırımlar-Genişleme2'!F168</f>
        <v>0</v>
      </c>
      <c r="G168" s="922">
        <f>'Yatırımlar-Mevcut Bölge'!G168+'Yatırımlar-Genişleme1'!G168+'Yatırımlar-Genişleme2'!G168</f>
        <v>0</v>
      </c>
    </row>
    <row r="169" spans="2:23">
      <c r="B169" s="918" t="s">
        <v>871</v>
      </c>
      <c r="C169" s="923">
        <f>'Yatırımlar-Mevcut Bölge'!C169+'Yatırımlar-Genişleme1'!C169+'Yatırımlar-Genişleme2'!C169</f>
        <v>0</v>
      </c>
      <c r="D169" s="923">
        <f>'Yatırımlar-Mevcut Bölge'!D169+'Yatırımlar-Genişleme1'!D169+'Yatırımlar-Genişleme2'!D169</f>
        <v>0</v>
      </c>
      <c r="E169" s="923">
        <f>'Yatırımlar-Mevcut Bölge'!E169+'Yatırımlar-Genişleme1'!E169+'Yatırımlar-Genişleme2'!E169</f>
        <v>0</v>
      </c>
      <c r="F169" s="923">
        <f>'Yatırımlar-Mevcut Bölge'!F169+'Yatırımlar-Genişleme1'!F169+'Yatırımlar-Genişleme2'!F169</f>
        <v>0</v>
      </c>
      <c r="G169" s="924">
        <f>'Yatırımlar-Mevcut Bölge'!G169+'Yatırımlar-Genişleme1'!G169+'Yatırımlar-Genişleme2'!G169</f>
        <v>0</v>
      </c>
    </row>
    <row r="170" spans="2:23">
      <c r="B170" s="918" t="s">
        <v>872</v>
      </c>
      <c r="C170" s="923">
        <f>'Yatırımlar-Mevcut Bölge'!C170+'Yatırımlar-Genişleme1'!C170+'Yatırımlar-Genişleme2'!C170</f>
        <v>0</v>
      </c>
      <c r="D170" s="923">
        <f>'Yatırımlar-Mevcut Bölge'!D170+'Yatırımlar-Genişleme1'!D170+'Yatırımlar-Genişleme2'!D170</f>
        <v>0</v>
      </c>
      <c r="E170" s="923">
        <f>'Yatırımlar-Mevcut Bölge'!E170+'Yatırımlar-Genişleme1'!E170+'Yatırımlar-Genişleme2'!E170</f>
        <v>0</v>
      </c>
      <c r="F170" s="923">
        <f>'Yatırımlar-Mevcut Bölge'!F170+'Yatırımlar-Genişleme1'!F170+'Yatırımlar-Genişleme2'!F170</f>
        <v>0</v>
      </c>
      <c r="G170" s="924">
        <f>'Yatırımlar-Mevcut Bölge'!G170+'Yatırımlar-Genişleme1'!G170+'Yatırımlar-Genişleme2'!G170</f>
        <v>0</v>
      </c>
    </row>
    <row r="171" spans="2:23">
      <c r="B171" s="919" t="s">
        <v>873</v>
      </c>
      <c r="C171" s="923">
        <f>'Yatırımlar-Mevcut Bölge'!C171+'Yatırımlar-Genişleme1'!C171+'Yatırımlar-Genişleme2'!C171</f>
        <v>0</v>
      </c>
      <c r="D171" s="923">
        <f>'Yatırımlar-Mevcut Bölge'!D171+'Yatırımlar-Genişleme1'!D171+'Yatırımlar-Genişleme2'!D171</f>
        <v>0</v>
      </c>
      <c r="E171" s="923">
        <f>'Yatırımlar-Mevcut Bölge'!E171+'Yatırımlar-Genişleme1'!E171+'Yatırımlar-Genişleme2'!E171</f>
        <v>0</v>
      </c>
      <c r="F171" s="923">
        <f>'Yatırımlar-Mevcut Bölge'!F171+'Yatırımlar-Genişleme1'!F171+'Yatırımlar-Genişleme2'!F171</f>
        <v>0</v>
      </c>
      <c r="G171" s="924">
        <f>'Yatırımlar-Mevcut Bölge'!G171+'Yatırımlar-Genişleme1'!G171+'Yatırımlar-Genişleme2'!G171</f>
        <v>0</v>
      </c>
    </row>
    <row r="172" spans="2:23">
      <c r="B172" s="919" t="s">
        <v>874</v>
      </c>
      <c r="C172" s="923">
        <f>'Yatırımlar-Mevcut Bölge'!C172+'Yatırımlar-Genişleme1'!C172+'Yatırımlar-Genişleme2'!C172</f>
        <v>0</v>
      </c>
      <c r="D172" s="923">
        <f>'Yatırımlar-Mevcut Bölge'!D172+'Yatırımlar-Genişleme1'!D172+'Yatırımlar-Genişleme2'!D172</f>
        <v>0</v>
      </c>
      <c r="E172" s="923">
        <f>'Yatırımlar-Mevcut Bölge'!E172+'Yatırımlar-Genişleme1'!E172+'Yatırımlar-Genişleme2'!E172</f>
        <v>0</v>
      </c>
      <c r="F172" s="923">
        <f>'Yatırımlar-Mevcut Bölge'!F172+'Yatırımlar-Genişleme1'!F172+'Yatırımlar-Genişleme2'!F172</f>
        <v>0</v>
      </c>
      <c r="G172" s="924">
        <f>'Yatırımlar-Mevcut Bölge'!G172+'Yatırımlar-Genişleme1'!G172+'Yatırımlar-Genişleme2'!G172</f>
        <v>0</v>
      </c>
    </row>
    <row r="173" spans="2:23">
      <c r="B173" s="919" t="s">
        <v>875</v>
      </c>
      <c r="C173" s="923">
        <f>'Yatırımlar-Mevcut Bölge'!C173+'Yatırımlar-Genişleme1'!C173+'Yatırımlar-Genişleme2'!C173</f>
        <v>0</v>
      </c>
      <c r="D173" s="923">
        <f>'Yatırımlar-Mevcut Bölge'!D173+'Yatırımlar-Genişleme1'!D173+'Yatırımlar-Genişleme2'!D173</f>
        <v>0</v>
      </c>
      <c r="E173" s="923">
        <f>'Yatırımlar-Mevcut Bölge'!E173+'Yatırımlar-Genişleme1'!E173+'Yatırımlar-Genişleme2'!E173</f>
        <v>0</v>
      </c>
      <c r="F173" s="923">
        <f>'Yatırımlar-Mevcut Bölge'!F173+'Yatırımlar-Genişleme1'!F173+'Yatırımlar-Genişleme2'!F173</f>
        <v>0</v>
      </c>
      <c r="G173" s="924">
        <f>'Yatırımlar-Mevcut Bölge'!G173+'Yatırımlar-Genişleme1'!G173+'Yatırımlar-Genişleme2'!G173</f>
        <v>0</v>
      </c>
    </row>
    <row r="174" spans="2:23">
      <c r="B174" s="919" t="s">
        <v>876</v>
      </c>
      <c r="C174" s="923">
        <f>'Yatırımlar-Mevcut Bölge'!C174+'Yatırımlar-Genişleme1'!C174+'Yatırımlar-Genişleme2'!C174</f>
        <v>0</v>
      </c>
      <c r="D174" s="923">
        <f>'Yatırımlar-Mevcut Bölge'!D174+'Yatırımlar-Genişleme1'!D174+'Yatırımlar-Genişleme2'!D174</f>
        <v>0</v>
      </c>
      <c r="E174" s="923">
        <f>'Yatırımlar-Mevcut Bölge'!E174+'Yatırımlar-Genişleme1'!E174+'Yatırımlar-Genişleme2'!E174</f>
        <v>0</v>
      </c>
      <c r="F174" s="923">
        <f>'Yatırımlar-Mevcut Bölge'!F174+'Yatırımlar-Genişleme1'!F174+'Yatırımlar-Genişleme2'!F174</f>
        <v>0</v>
      </c>
      <c r="G174" s="924">
        <f>'Yatırımlar-Mevcut Bölge'!G174+'Yatırımlar-Genişleme1'!G174+'Yatırımlar-Genişleme2'!G174</f>
        <v>0</v>
      </c>
    </row>
    <row r="175" spans="2:23">
      <c r="B175" s="918" t="s">
        <v>883</v>
      </c>
      <c r="C175" s="923">
        <f>'Yatırımlar-Mevcut Bölge'!C175+'Yatırımlar-Genişleme1'!C175+'Yatırımlar-Genişleme2'!C175</f>
        <v>0</v>
      </c>
      <c r="D175" s="923">
        <f>'Yatırımlar-Mevcut Bölge'!D175+'Yatırımlar-Genişleme1'!D175+'Yatırımlar-Genişleme2'!D175</f>
        <v>0</v>
      </c>
      <c r="E175" s="923">
        <f>'Yatırımlar-Mevcut Bölge'!E175+'Yatırımlar-Genişleme1'!E175+'Yatırımlar-Genişleme2'!E175</f>
        <v>0</v>
      </c>
      <c r="F175" s="923">
        <f>'Yatırımlar-Mevcut Bölge'!F175+'Yatırımlar-Genişleme1'!F175+'Yatırımlar-Genişleme2'!F175</f>
        <v>0</v>
      </c>
      <c r="G175" s="924">
        <f>'Yatırımlar-Mevcut Bölge'!G175+'Yatırımlar-Genişleme1'!G175+'Yatırımlar-Genişleme2'!G175</f>
        <v>0</v>
      </c>
    </row>
    <row r="176" spans="2:23">
      <c r="B176" s="916" t="s">
        <v>877</v>
      </c>
      <c r="C176" s="921">
        <f>'Yatırımlar-Mevcut Bölge'!C176+'Yatırımlar-Genişleme1'!C176+'Yatırımlar-Genişleme2'!C176</f>
        <v>0</v>
      </c>
      <c r="D176" s="921">
        <f>'Yatırımlar-Mevcut Bölge'!D176+'Yatırımlar-Genişleme1'!D176+'Yatırımlar-Genişleme2'!D176</f>
        <v>0</v>
      </c>
      <c r="E176" s="921">
        <f>'Yatırımlar-Mevcut Bölge'!E176+'Yatırımlar-Genişleme1'!E176+'Yatırımlar-Genişleme2'!E176</f>
        <v>0</v>
      </c>
      <c r="F176" s="921">
        <f>'Yatırımlar-Mevcut Bölge'!F176+'Yatırımlar-Genişleme1'!F176+'Yatırımlar-Genişleme2'!F176</f>
        <v>0</v>
      </c>
      <c r="G176" s="922">
        <f>'Yatırımlar-Mevcut Bölge'!G176+'Yatırımlar-Genişleme1'!G176+'Yatırımlar-Genişleme2'!G176</f>
        <v>0</v>
      </c>
    </row>
    <row r="177" spans="2:7">
      <c r="B177" s="916" t="s">
        <v>878</v>
      </c>
      <c r="C177" s="921">
        <f>'Yatırımlar-Mevcut Bölge'!C177+'Yatırımlar-Genişleme1'!C177+'Yatırımlar-Genişleme2'!C177</f>
        <v>0</v>
      </c>
      <c r="D177" s="921">
        <f>'Yatırımlar-Mevcut Bölge'!D177+'Yatırımlar-Genişleme1'!D177+'Yatırımlar-Genişleme2'!D177</f>
        <v>0</v>
      </c>
      <c r="E177" s="921">
        <f>'Yatırımlar-Mevcut Bölge'!E177+'Yatırımlar-Genişleme1'!E177+'Yatırımlar-Genişleme2'!E177</f>
        <v>0</v>
      </c>
      <c r="F177" s="921">
        <f>'Yatırımlar-Mevcut Bölge'!F177+'Yatırımlar-Genişleme1'!F177+'Yatırımlar-Genişleme2'!F177</f>
        <v>0</v>
      </c>
      <c r="G177" s="922">
        <f>'Yatırımlar-Mevcut Bölge'!G177+'Yatırımlar-Genişleme1'!G177+'Yatırımlar-Genişleme2'!G177</f>
        <v>0</v>
      </c>
    </row>
    <row r="178" spans="2:7">
      <c r="B178" s="916" t="s">
        <v>947</v>
      </c>
      <c r="C178" s="921">
        <f>'Yatırımlar-Mevcut Bölge'!C178+'Yatırımlar-Genişleme1'!C178+'Yatırımlar-Genişleme2'!C178</f>
        <v>0</v>
      </c>
      <c r="D178" s="921">
        <f>'Yatırımlar-Mevcut Bölge'!D178+'Yatırımlar-Genişleme1'!D178+'Yatırımlar-Genişleme2'!D178</f>
        <v>0</v>
      </c>
      <c r="E178" s="921">
        <f>'Yatırımlar-Mevcut Bölge'!E178+'Yatırımlar-Genişleme1'!E178+'Yatırımlar-Genişleme2'!E178</f>
        <v>0</v>
      </c>
      <c r="F178" s="921">
        <f>'Yatırımlar-Mevcut Bölge'!F178+'Yatırımlar-Genişleme1'!F178+'Yatırımlar-Genişleme2'!F178</f>
        <v>0</v>
      </c>
      <c r="G178" s="922">
        <f>'Yatırımlar-Mevcut Bölge'!G178+'Yatırımlar-Genişleme1'!G178+'Yatırımlar-Genişleme2'!G178</f>
        <v>0</v>
      </c>
    </row>
    <row r="179" spans="2:7" ht="13.15" customHeight="1">
      <c r="B179" s="916" t="s">
        <v>946</v>
      </c>
      <c r="C179" s="921">
        <f>'Yatırımlar-Mevcut Bölge'!C179+'Yatırımlar-Genişleme1'!C179+'Yatırımlar-Genişleme2'!C179</f>
        <v>0</v>
      </c>
      <c r="D179" s="921">
        <f>'Yatırımlar-Mevcut Bölge'!D179+'Yatırımlar-Genişleme1'!D179+'Yatırımlar-Genişleme2'!D179</f>
        <v>0</v>
      </c>
      <c r="E179" s="921">
        <f>'Yatırımlar-Mevcut Bölge'!E179+'Yatırımlar-Genişleme1'!E179+'Yatırımlar-Genişleme2'!E179</f>
        <v>0</v>
      </c>
      <c r="F179" s="921">
        <f>'Yatırımlar-Mevcut Bölge'!F179+'Yatırımlar-Genişleme1'!F179+'Yatırımlar-Genişleme2'!F179</f>
        <v>0</v>
      </c>
      <c r="G179" s="922">
        <f>'Yatırımlar-Mevcut Bölge'!G179+'Yatırımlar-Genişleme1'!G179+'Yatırımlar-Genişleme2'!G179</f>
        <v>0</v>
      </c>
    </row>
    <row r="180" spans="2:7">
      <c r="B180" s="918" t="s">
        <v>879</v>
      </c>
      <c r="C180" s="923">
        <f>'Yatırımlar-Mevcut Bölge'!C180+'Yatırımlar-Genişleme1'!C180+'Yatırımlar-Genişleme2'!C180</f>
        <v>0</v>
      </c>
      <c r="D180" s="923">
        <f>'Yatırımlar-Mevcut Bölge'!D180+'Yatırımlar-Genişleme1'!D180+'Yatırımlar-Genişleme2'!D180</f>
        <v>0</v>
      </c>
      <c r="E180" s="923">
        <f>'Yatırımlar-Mevcut Bölge'!E180+'Yatırımlar-Genişleme1'!E180+'Yatırımlar-Genişleme2'!E180</f>
        <v>0</v>
      </c>
      <c r="F180" s="923">
        <f>'Yatırımlar-Mevcut Bölge'!F180+'Yatırımlar-Genişleme1'!F180+'Yatırımlar-Genişleme2'!F180</f>
        <v>0</v>
      </c>
      <c r="G180" s="924">
        <f>'Yatırımlar-Mevcut Bölge'!G180+'Yatırımlar-Genişleme1'!G180+'Yatırımlar-Genişleme2'!G180</f>
        <v>0</v>
      </c>
    </row>
    <row r="181" spans="2:7">
      <c r="B181" s="918" t="s">
        <v>880</v>
      </c>
      <c r="C181" s="923">
        <f>'Yatırımlar-Mevcut Bölge'!C181+'Yatırımlar-Genişleme1'!C181+'Yatırımlar-Genişleme2'!C181</f>
        <v>0</v>
      </c>
      <c r="D181" s="923">
        <f>'Yatırımlar-Mevcut Bölge'!D181+'Yatırımlar-Genişleme1'!D181+'Yatırımlar-Genişleme2'!D181</f>
        <v>0</v>
      </c>
      <c r="E181" s="923">
        <f>'Yatırımlar-Mevcut Bölge'!E181+'Yatırımlar-Genişleme1'!E181+'Yatırımlar-Genişleme2'!E181</f>
        <v>0</v>
      </c>
      <c r="F181" s="923">
        <f>'Yatırımlar-Mevcut Bölge'!F181+'Yatırımlar-Genişleme1'!F181+'Yatırımlar-Genişleme2'!F181</f>
        <v>0</v>
      </c>
      <c r="G181" s="924">
        <f>'Yatırımlar-Mevcut Bölge'!G181+'Yatırımlar-Genişleme1'!G181+'Yatırımlar-Genişleme2'!G181</f>
        <v>0</v>
      </c>
    </row>
    <row r="182" spans="2:7">
      <c r="B182" s="918" t="s">
        <v>881</v>
      </c>
      <c r="C182" s="923">
        <f>'Yatırımlar-Mevcut Bölge'!C182+'Yatırımlar-Genişleme1'!C182+'Yatırımlar-Genişleme2'!C182</f>
        <v>0</v>
      </c>
      <c r="D182" s="923">
        <f>'Yatırımlar-Mevcut Bölge'!D182+'Yatırımlar-Genişleme1'!D182+'Yatırımlar-Genişleme2'!D182</f>
        <v>0</v>
      </c>
      <c r="E182" s="923">
        <f>'Yatırımlar-Mevcut Bölge'!E182+'Yatırımlar-Genişleme1'!E182+'Yatırımlar-Genişleme2'!E182</f>
        <v>0</v>
      </c>
      <c r="F182" s="923">
        <f>'Yatırımlar-Mevcut Bölge'!F182+'Yatırımlar-Genişleme1'!F182+'Yatırımlar-Genişleme2'!F182</f>
        <v>0</v>
      </c>
      <c r="G182" s="924">
        <f>'Yatırımlar-Mevcut Bölge'!G182+'Yatırımlar-Genişleme1'!G182+'Yatırımlar-Genişleme2'!G182</f>
        <v>0</v>
      </c>
    </row>
    <row r="183" spans="2:7">
      <c r="B183" s="918" t="s">
        <v>882</v>
      </c>
      <c r="C183" s="923">
        <f>'Yatırımlar-Mevcut Bölge'!C183+'Yatırımlar-Genişleme1'!C183+'Yatırımlar-Genişleme2'!C183</f>
        <v>0</v>
      </c>
      <c r="D183" s="923">
        <f>'Yatırımlar-Mevcut Bölge'!D183+'Yatırımlar-Genişleme1'!D183+'Yatırımlar-Genişleme2'!D183</f>
        <v>0</v>
      </c>
      <c r="E183" s="923">
        <f>'Yatırımlar-Mevcut Bölge'!E183+'Yatırımlar-Genişleme1'!E183+'Yatırımlar-Genişleme2'!E183</f>
        <v>0</v>
      </c>
      <c r="F183" s="923">
        <f>'Yatırımlar-Mevcut Bölge'!F183+'Yatırımlar-Genişleme1'!F183+'Yatırımlar-Genişleme2'!F183</f>
        <v>0</v>
      </c>
      <c r="G183" s="924">
        <f>'Yatırımlar-Mevcut Bölge'!G183+'Yatırımlar-Genişleme1'!G183+'Yatırımlar-Genişleme2'!G183</f>
        <v>0</v>
      </c>
    </row>
    <row r="184" spans="2:7" ht="13.15" customHeight="1">
      <c r="B184" s="916" t="s">
        <v>945</v>
      </c>
      <c r="C184" s="921">
        <f>'Yatırımlar-Mevcut Bölge'!C184+'Yatırımlar-Genişleme1'!C184+'Yatırımlar-Genişleme2'!C184</f>
        <v>0</v>
      </c>
      <c r="D184" s="921">
        <f>'Yatırımlar-Mevcut Bölge'!D184+'Yatırımlar-Genişleme1'!D184+'Yatırımlar-Genişleme2'!D184</f>
        <v>0</v>
      </c>
      <c r="E184" s="921">
        <f>'Yatırımlar-Mevcut Bölge'!E184+'Yatırımlar-Genişleme1'!E184+'Yatırımlar-Genişleme2'!E184</f>
        <v>0</v>
      </c>
      <c r="F184" s="921">
        <f>'Yatırımlar-Mevcut Bölge'!F184+'Yatırımlar-Genişleme1'!F184+'Yatırımlar-Genişleme2'!F184</f>
        <v>0</v>
      </c>
      <c r="G184" s="922">
        <f>'Yatırımlar-Mevcut Bölge'!G184+'Yatırımlar-Genişleme1'!G184+'Yatırımlar-Genişleme2'!G184</f>
        <v>0</v>
      </c>
    </row>
    <row r="185" spans="2:7" ht="13.15" customHeight="1" thickBot="1">
      <c r="B185" s="920" t="s">
        <v>1113</v>
      </c>
      <c r="C185" s="930">
        <f>'Yatırımlar-Genişleme1'!C185+'Yatırımlar-Genişleme2'!C185</f>
        <v>0</v>
      </c>
      <c r="D185" s="930">
        <f>'Yatırımlar-Genişleme1'!D185+'Yatırımlar-Genişleme2'!D185</f>
        <v>0</v>
      </c>
      <c r="E185" s="930">
        <f>'Yatırımlar-Genişleme1'!E185+'Yatırımlar-Genişleme2'!E185</f>
        <v>0</v>
      </c>
      <c r="F185" s="930">
        <f>'Yatırımlar-Genişleme1'!F185+'Yatırımlar-Genişleme2'!F185</f>
        <v>0</v>
      </c>
      <c r="G185" s="930">
        <f>'Yatırımlar-Genişleme1'!G185+'Yatırımlar-Genişleme2'!G185</f>
        <v>0</v>
      </c>
    </row>
    <row r="186" spans="2:7" ht="7.9" customHeight="1"/>
  </sheetData>
  <sheetProtection password="D6CB" sheet="1" objects="1" scenarios="1" formatCells="0" formatColumns="0" formatRows="0" selectLockedCells="1"/>
  <mergeCells count="6">
    <mergeCell ref="T5:W5"/>
    <mergeCell ref="B5:C5"/>
    <mergeCell ref="D5:G5"/>
    <mergeCell ref="H5:K5"/>
    <mergeCell ref="L5:O5"/>
    <mergeCell ref="P5:S5"/>
  </mergeCells>
  <printOptions horizontalCentered="1"/>
  <pageMargins left="0.39370078740157483" right="0.39370078740157483" top="0.39370078740157483" bottom="0.39370078740157483" header="0" footer="0"/>
  <pageSetup paperSize="9" scale="46" orientation="landscape" r:id="rId1"/>
  <rowBreaks count="2" manualBreakCount="2">
    <brk id="72" max="16383" man="1"/>
    <brk id="131" max="16383" man="1"/>
  </rowBreaks>
  <ignoredErrors>
    <ignoredError sqref="D44:F44 D30:F31 D51:F52 D65:F65 D73:F74 D23:E23 D163:G163 L163:S184 H163:K185 D130:F130 D87:F87 D131:G131 D101:G101 D102:F103 D132:F132 D116:F116 D149:F149 D135:F136 D88:F88 D85:S86 D89:S100 G88:S88 D137:S148 G135:S136 D150:S162 G149:S149 D117:S129 G116:S116 D133:S134 H132:J132 D104:S115 G102:S103 H101:S101 H131:S131 G87:S87 G130:S130 L132:N132 P132:R132 D164:F165" unlockedFormula="1"/>
    <ignoredError sqref="G74" formula="1" unlockedFormula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8">
    <pageSetUpPr fitToPage="1"/>
  </sheetPr>
  <dimension ref="A1:L62"/>
  <sheetViews>
    <sheetView showGridLines="0" view="pageBreakPreview" topLeftCell="A28" zoomScale="80" zoomScaleSheetLayoutView="80" workbookViewId="0">
      <selection activeCell="P46" sqref="P46"/>
    </sheetView>
  </sheetViews>
  <sheetFormatPr defaultColWidth="9.140625" defaultRowHeight="12.75"/>
  <cols>
    <col min="1" max="1" width="1.7109375" style="225" customWidth="1"/>
    <col min="2" max="2" width="45.42578125" style="225" customWidth="1"/>
    <col min="3" max="12" width="15.7109375" style="225" customWidth="1"/>
    <col min="13" max="13" width="1.7109375" style="225" customWidth="1"/>
    <col min="14" max="16384" width="9.140625" style="225"/>
  </cols>
  <sheetData>
    <row r="1" spans="1:12" ht="7.5" customHeight="1">
      <c r="A1" s="576"/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</row>
    <row r="2" spans="1:12" ht="15.75">
      <c r="A2" s="576"/>
      <c r="B2" s="580" t="s">
        <v>918</v>
      </c>
      <c r="C2" s="576"/>
      <c r="D2" s="580"/>
      <c r="E2" s="576"/>
      <c r="F2" s="576"/>
      <c r="G2" s="576"/>
      <c r="H2" s="576"/>
      <c r="I2" s="576"/>
      <c r="J2" s="576"/>
      <c r="K2" s="576"/>
      <c r="L2" s="576"/>
    </row>
    <row r="3" spans="1:12" ht="7.5" customHeight="1" thickBot="1">
      <c r="A3" s="576"/>
      <c r="B3" s="1005"/>
      <c r="C3" s="576"/>
      <c r="D3" s="576"/>
      <c r="E3" s="576"/>
      <c r="F3" s="576"/>
      <c r="G3" s="576"/>
      <c r="H3" s="576"/>
      <c r="I3" s="576"/>
      <c r="J3" s="576"/>
      <c r="K3" s="576"/>
      <c r="L3" s="576"/>
    </row>
    <row r="4" spans="1:12" ht="15" customHeight="1" thickBot="1">
      <c r="A4" s="576"/>
      <c r="B4" s="1278" t="s">
        <v>784</v>
      </c>
      <c r="C4" s="1279"/>
      <c r="D4" s="1279"/>
      <c r="E4" s="1279"/>
      <c r="F4" s="1279"/>
      <c r="G4" s="1279"/>
      <c r="H4" s="1279"/>
      <c r="I4" s="1279"/>
      <c r="J4" s="1279"/>
      <c r="K4" s="1279"/>
      <c r="L4" s="1280"/>
    </row>
    <row r="5" spans="1:12">
      <c r="A5" s="576"/>
      <c r="B5" s="1006"/>
      <c r="C5" s="1276">
        <v>2012</v>
      </c>
      <c r="D5" s="1277"/>
      <c r="E5" s="1276">
        <v>2013</v>
      </c>
      <c r="F5" s="1277"/>
      <c r="G5" s="1276">
        <v>2014</v>
      </c>
      <c r="H5" s="1277"/>
      <c r="I5" s="1276">
        <v>2015</v>
      </c>
      <c r="J5" s="1277"/>
      <c r="K5" s="1276">
        <v>2016</v>
      </c>
      <c r="L5" s="1277"/>
    </row>
    <row r="6" spans="1:12" ht="15">
      <c r="A6" s="576"/>
      <c r="B6" s="1007"/>
      <c r="C6" s="1008" t="s">
        <v>480</v>
      </c>
      <c r="D6" s="1009" t="s">
        <v>455</v>
      </c>
      <c r="E6" s="1008" t="s">
        <v>480</v>
      </c>
      <c r="F6" s="1009" t="s">
        <v>455</v>
      </c>
      <c r="G6" s="1008" t="s">
        <v>480</v>
      </c>
      <c r="H6" s="1009" t="s">
        <v>455</v>
      </c>
      <c r="I6" s="1008" t="s">
        <v>480</v>
      </c>
      <c r="J6" s="1009" t="s">
        <v>455</v>
      </c>
      <c r="K6" s="1008" t="s">
        <v>480</v>
      </c>
      <c r="L6" s="1009" t="s">
        <v>455</v>
      </c>
    </row>
    <row r="7" spans="1:12" ht="15">
      <c r="A7" s="576"/>
      <c r="B7" s="1007" t="s">
        <v>776</v>
      </c>
      <c r="C7" s="1010"/>
      <c r="D7" s="1011">
        <f>D8+D9</f>
        <v>0</v>
      </c>
      <c r="E7" s="1010"/>
      <c r="F7" s="1011">
        <f>F8+F9</f>
        <v>0</v>
      </c>
      <c r="G7" s="1010"/>
      <c r="H7" s="1011">
        <f>H8+H9</f>
        <v>0</v>
      </c>
      <c r="I7" s="1010"/>
      <c r="J7" s="1011">
        <f>J8+J9</f>
        <v>0</v>
      </c>
      <c r="K7" s="1010"/>
      <c r="L7" s="1011">
        <f>L8+L9</f>
        <v>0</v>
      </c>
    </row>
    <row r="8" spans="1:12">
      <c r="B8" s="500" t="s">
        <v>780</v>
      </c>
      <c r="C8" s="228"/>
      <c r="D8" s="227"/>
      <c r="E8" s="228"/>
      <c r="F8" s="227"/>
      <c r="G8" s="228"/>
      <c r="H8" s="227"/>
      <c r="I8" s="228"/>
      <c r="J8" s="227"/>
      <c r="K8" s="228"/>
      <c r="L8" s="227"/>
    </row>
    <row r="9" spans="1:12">
      <c r="B9" s="500" t="s">
        <v>781</v>
      </c>
      <c r="C9" s="228"/>
      <c r="D9" s="227"/>
      <c r="E9" s="228"/>
      <c r="F9" s="227"/>
      <c r="G9" s="228"/>
      <c r="H9" s="227"/>
      <c r="I9" s="228"/>
      <c r="J9" s="227"/>
      <c r="K9" s="228"/>
      <c r="L9" s="227"/>
    </row>
    <row r="10" spans="1:12" s="576" customFormat="1" ht="15">
      <c r="B10" s="1007" t="s">
        <v>777</v>
      </c>
      <c r="C10" s="1012"/>
      <c r="D10" s="1011">
        <f>D11+D12</f>
        <v>0</v>
      </c>
      <c r="E10" s="1012"/>
      <c r="F10" s="1011">
        <f>F11+F12</f>
        <v>0</v>
      </c>
      <c r="G10" s="1012"/>
      <c r="H10" s="1011">
        <f>H11+H12</f>
        <v>0</v>
      </c>
      <c r="I10" s="1012"/>
      <c r="J10" s="1011">
        <f>J11+J12</f>
        <v>0</v>
      </c>
      <c r="K10" s="1012"/>
      <c r="L10" s="1011">
        <f>L11+L12</f>
        <v>0</v>
      </c>
    </row>
    <row r="11" spans="1:12">
      <c r="B11" s="1013" t="s">
        <v>778</v>
      </c>
      <c r="C11" s="228"/>
      <c r="D11" s="227"/>
      <c r="E11" s="228"/>
      <c r="F11" s="227"/>
      <c r="G11" s="228"/>
      <c r="H11" s="227"/>
      <c r="I11" s="228"/>
      <c r="J11" s="227"/>
      <c r="K11" s="228"/>
      <c r="L11" s="227"/>
    </row>
    <row r="12" spans="1:12">
      <c r="B12" s="1013" t="s">
        <v>779</v>
      </c>
      <c r="C12" s="228"/>
      <c r="D12" s="227"/>
      <c r="E12" s="228"/>
      <c r="F12" s="227"/>
      <c r="G12" s="228"/>
      <c r="H12" s="227"/>
      <c r="I12" s="228"/>
      <c r="J12" s="227"/>
      <c r="K12" s="228"/>
      <c r="L12" s="227"/>
    </row>
    <row r="13" spans="1:12">
      <c r="B13" s="1007" t="s">
        <v>782</v>
      </c>
      <c r="C13" s="228"/>
      <c r="D13" s="227"/>
      <c r="E13" s="228"/>
      <c r="F13" s="227"/>
      <c r="G13" s="228"/>
      <c r="H13" s="227"/>
      <c r="I13" s="228"/>
      <c r="J13" s="227"/>
      <c r="K13" s="228"/>
      <c r="L13" s="227"/>
    </row>
    <row r="14" spans="1:12">
      <c r="B14" s="1007" t="s">
        <v>783</v>
      </c>
      <c r="C14" s="228"/>
      <c r="D14" s="227"/>
      <c r="E14" s="228"/>
      <c r="F14" s="227"/>
      <c r="G14" s="228"/>
      <c r="H14" s="227"/>
      <c r="I14" s="228"/>
      <c r="J14" s="227"/>
      <c r="K14" s="228"/>
      <c r="L14" s="227"/>
    </row>
    <row r="15" spans="1:12">
      <c r="B15" s="1014" t="s">
        <v>787</v>
      </c>
      <c r="C15" s="1015"/>
      <c r="D15" s="227"/>
      <c r="E15" s="1015"/>
      <c r="F15" s="227"/>
      <c r="G15" s="1015"/>
      <c r="H15" s="227"/>
      <c r="I15" s="1015"/>
      <c r="J15" s="227"/>
      <c r="K15" s="1015"/>
      <c r="L15" s="227"/>
    </row>
    <row r="16" spans="1:12">
      <c r="B16" s="1014" t="s">
        <v>788</v>
      </c>
      <c r="C16" s="1015"/>
      <c r="D16" s="227"/>
      <c r="E16" s="1015"/>
      <c r="F16" s="227"/>
      <c r="G16" s="1015"/>
      <c r="H16" s="227"/>
      <c r="I16" s="1015"/>
      <c r="J16" s="227"/>
      <c r="K16" s="1015"/>
      <c r="L16" s="227"/>
    </row>
    <row r="17" spans="2:12">
      <c r="B17" s="1014" t="s">
        <v>789</v>
      </c>
      <c r="C17" s="1016"/>
      <c r="D17" s="227"/>
      <c r="E17" s="1016"/>
      <c r="F17" s="227"/>
      <c r="G17" s="1016"/>
      <c r="H17" s="227"/>
      <c r="I17" s="1016"/>
      <c r="J17" s="227"/>
      <c r="K17" s="1016"/>
      <c r="L17" s="227"/>
    </row>
    <row r="18" spans="2:12">
      <c r="B18" s="1014" t="s">
        <v>790</v>
      </c>
      <c r="C18" s="1016"/>
      <c r="D18" s="227"/>
      <c r="E18" s="1016"/>
      <c r="F18" s="227"/>
      <c r="G18" s="1016"/>
      <c r="H18" s="227"/>
      <c r="I18" s="1016"/>
      <c r="J18" s="227"/>
      <c r="K18" s="1016"/>
      <c r="L18" s="227"/>
    </row>
    <row r="19" spans="2:12">
      <c r="B19" s="1014" t="s">
        <v>791</v>
      </c>
      <c r="C19" s="1016"/>
      <c r="D19" s="227"/>
      <c r="E19" s="1016"/>
      <c r="F19" s="227"/>
      <c r="G19" s="1016"/>
      <c r="H19" s="227"/>
      <c r="I19" s="1016"/>
      <c r="J19" s="227"/>
      <c r="K19" s="1016"/>
      <c r="L19" s="227"/>
    </row>
    <row r="20" spans="2:12">
      <c r="B20" s="1014" t="s">
        <v>792</v>
      </c>
      <c r="C20" s="1016"/>
      <c r="D20" s="227"/>
      <c r="E20" s="1016"/>
      <c r="F20" s="227"/>
      <c r="G20" s="1016"/>
      <c r="H20" s="227"/>
      <c r="I20" s="1016"/>
      <c r="J20" s="227"/>
      <c r="K20" s="1016"/>
      <c r="L20" s="227"/>
    </row>
    <row r="21" spans="2:12" ht="12" customHeight="1">
      <c r="B21" s="1014" t="s">
        <v>793</v>
      </c>
      <c r="C21" s="1016"/>
      <c r="D21" s="227"/>
      <c r="E21" s="1016"/>
      <c r="F21" s="227"/>
      <c r="G21" s="1016"/>
      <c r="H21" s="227"/>
      <c r="I21" s="1016"/>
      <c r="J21" s="227"/>
      <c r="K21" s="1016"/>
      <c r="L21" s="227"/>
    </row>
    <row r="22" spans="2:12">
      <c r="B22" s="1014" t="s">
        <v>794</v>
      </c>
      <c r="C22" s="1016"/>
      <c r="D22" s="227"/>
      <c r="E22" s="1016"/>
      <c r="F22" s="227"/>
      <c r="G22" s="1016"/>
      <c r="H22" s="227"/>
      <c r="I22" s="1016"/>
      <c r="J22" s="227"/>
      <c r="K22" s="1016"/>
      <c r="L22" s="227"/>
    </row>
    <row r="23" spans="2:12">
      <c r="B23" s="1014" t="s">
        <v>795</v>
      </c>
      <c r="C23" s="1016"/>
      <c r="D23" s="227"/>
      <c r="E23" s="1016"/>
      <c r="F23" s="227"/>
      <c r="G23" s="1016"/>
      <c r="H23" s="227"/>
      <c r="I23" s="1016"/>
      <c r="J23" s="227"/>
      <c r="K23" s="1016"/>
      <c r="L23" s="227"/>
    </row>
    <row r="24" spans="2:12">
      <c r="B24" s="1014" t="s">
        <v>796</v>
      </c>
      <c r="C24" s="1016"/>
      <c r="D24" s="227"/>
      <c r="E24" s="1016"/>
      <c r="F24" s="227"/>
      <c r="G24" s="1016"/>
      <c r="H24" s="227"/>
      <c r="I24" s="1016"/>
      <c r="J24" s="227"/>
      <c r="K24" s="1016"/>
      <c r="L24" s="227"/>
    </row>
    <row r="25" spans="2:12" ht="15.75" thickBot="1">
      <c r="B25" s="716" t="s">
        <v>16</v>
      </c>
      <c r="C25" s="1017"/>
      <c r="D25" s="1018">
        <f>SUM(D7,D10,D13:D24)</f>
        <v>0</v>
      </c>
      <c r="E25" s="1017"/>
      <c r="F25" s="1018">
        <f>SUM(F7,F10,F13:F24)</f>
        <v>0</v>
      </c>
      <c r="G25" s="1017"/>
      <c r="H25" s="1018">
        <f>SUM(H7,H10,H13:H24)</f>
        <v>0</v>
      </c>
      <c r="I25" s="1017"/>
      <c r="J25" s="1018">
        <f>SUM(J7,J10,J13:J24)</f>
        <v>0</v>
      </c>
      <c r="K25" s="1017"/>
      <c r="L25" s="1018">
        <f>SUM(L7,L10,L13:L24)</f>
        <v>0</v>
      </c>
    </row>
    <row r="26" spans="2:12" ht="13.5" thickBot="1"/>
    <row r="27" spans="2:12" ht="15" customHeight="1" thickBot="1">
      <c r="B27" s="1278" t="s">
        <v>1072</v>
      </c>
      <c r="C27" s="1279"/>
      <c r="D27" s="1279"/>
      <c r="E27" s="1279"/>
      <c r="F27" s="1279"/>
      <c r="G27" s="1279"/>
      <c r="H27" s="1279"/>
      <c r="I27" s="1279"/>
      <c r="J27" s="1279"/>
      <c r="K27" s="1279"/>
      <c r="L27" s="1280"/>
    </row>
    <row r="28" spans="2:12">
      <c r="B28" s="1019"/>
      <c r="C28" s="1281">
        <v>2012</v>
      </c>
      <c r="D28" s="1277"/>
      <c r="E28" s="1281">
        <v>2013</v>
      </c>
      <c r="F28" s="1277"/>
      <c r="G28" s="1281">
        <v>2014</v>
      </c>
      <c r="H28" s="1277"/>
      <c r="I28" s="1281">
        <v>2015</v>
      </c>
      <c r="J28" s="1277"/>
      <c r="K28" s="1281">
        <v>2016</v>
      </c>
      <c r="L28" s="1277"/>
    </row>
    <row r="29" spans="2:12" ht="15">
      <c r="B29" s="1014"/>
      <c r="C29" s="1020" t="s">
        <v>480</v>
      </c>
      <c r="D29" s="1009" t="s">
        <v>455</v>
      </c>
      <c r="E29" s="1020" t="s">
        <v>480</v>
      </c>
      <c r="F29" s="1009" t="s">
        <v>455</v>
      </c>
      <c r="G29" s="1020" t="s">
        <v>480</v>
      </c>
      <c r="H29" s="1009" t="s">
        <v>455</v>
      </c>
      <c r="I29" s="1020" t="s">
        <v>480</v>
      </c>
      <c r="J29" s="1009" t="s">
        <v>455</v>
      </c>
      <c r="K29" s="1020" t="s">
        <v>480</v>
      </c>
      <c r="L29" s="1009" t="s">
        <v>455</v>
      </c>
    </row>
    <row r="30" spans="2:12" ht="15">
      <c r="B30" s="1014" t="s">
        <v>776</v>
      </c>
      <c r="C30" s="1021"/>
      <c r="D30" s="1011">
        <f>D31+D32</f>
        <v>0</v>
      </c>
      <c r="E30" s="1021"/>
      <c r="F30" s="1011">
        <f>F31+F32</f>
        <v>0</v>
      </c>
      <c r="G30" s="1021"/>
      <c r="H30" s="1011">
        <f>H31+H32</f>
        <v>0</v>
      </c>
      <c r="I30" s="1021"/>
      <c r="J30" s="1011">
        <f>J31+J32</f>
        <v>0</v>
      </c>
      <c r="K30" s="1021"/>
      <c r="L30" s="1011">
        <f>L31+L32</f>
        <v>0</v>
      </c>
    </row>
    <row r="31" spans="2:12">
      <c r="B31" s="1022" t="s">
        <v>780</v>
      </c>
      <c r="C31" s="226"/>
      <c r="D31" s="227"/>
      <c r="E31" s="226"/>
      <c r="F31" s="227"/>
      <c r="G31" s="226"/>
      <c r="H31" s="227"/>
      <c r="I31" s="226"/>
      <c r="J31" s="227"/>
      <c r="K31" s="226"/>
      <c r="L31" s="227"/>
    </row>
    <row r="32" spans="2:12">
      <c r="B32" s="1022" t="s">
        <v>781</v>
      </c>
      <c r="C32" s="226"/>
      <c r="D32" s="227"/>
      <c r="E32" s="226"/>
      <c r="F32" s="227"/>
      <c r="G32" s="226"/>
      <c r="H32" s="227"/>
      <c r="I32" s="226"/>
      <c r="J32" s="227"/>
      <c r="K32" s="226"/>
      <c r="L32" s="227"/>
    </row>
    <row r="33" spans="2:12" ht="15">
      <c r="B33" s="1014" t="s">
        <v>777</v>
      </c>
      <c r="C33" s="1024"/>
      <c r="D33" s="1011">
        <f>D34+D35</f>
        <v>0</v>
      </c>
      <c r="E33" s="1024"/>
      <c r="F33" s="1011">
        <f>F34+F35</f>
        <v>0</v>
      </c>
      <c r="G33" s="1024"/>
      <c r="H33" s="1011">
        <f>H34+H35</f>
        <v>0</v>
      </c>
      <c r="I33" s="1024"/>
      <c r="J33" s="1011">
        <f>J34+J35</f>
        <v>0</v>
      </c>
      <c r="K33" s="1024"/>
      <c r="L33" s="1011">
        <f>L34+L35</f>
        <v>0</v>
      </c>
    </row>
    <row r="34" spans="2:12">
      <c r="B34" s="1022" t="s">
        <v>778</v>
      </c>
      <c r="C34" s="226"/>
      <c r="D34" s="227"/>
      <c r="E34" s="226"/>
      <c r="F34" s="227"/>
      <c r="G34" s="226"/>
      <c r="H34" s="227"/>
      <c r="I34" s="226"/>
      <c r="J34" s="227"/>
      <c r="K34" s="226"/>
      <c r="L34" s="227"/>
    </row>
    <row r="35" spans="2:12">
      <c r="B35" s="1022" t="s">
        <v>779</v>
      </c>
      <c r="C35" s="226"/>
      <c r="D35" s="227"/>
      <c r="E35" s="226"/>
      <c r="F35" s="227"/>
      <c r="G35" s="226"/>
      <c r="H35" s="227"/>
      <c r="I35" s="226"/>
      <c r="J35" s="227"/>
      <c r="K35" s="226"/>
      <c r="L35" s="227"/>
    </row>
    <row r="36" spans="2:12">
      <c r="B36" s="1014" t="s">
        <v>782</v>
      </c>
      <c r="C36" s="226"/>
      <c r="D36" s="227"/>
      <c r="E36" s="226"/>
      <c r="F36" s="227"/>
      <c r="G36" s="226"/>
      <c r="H36" s="227"/>
      <c r="I36" s="226"/>
      <c r="J36" s="227"/>
      <c r="K36" s="226"/>
      <c r="L36" s="227"/>
    </row>
    <row r="37" spans="2:12">
      <c r="B37" s="1014" t="s">
        <v>783</v>
      </c>
      <c r="C37" s="226"/>
      <c r="D37" s="227"/>
      <c r="E37" s="226"/>
      <c r="F37" s="227"/>
      <c r="G37" s="226"/>
      <c r="H37" s="227"/>
      <c r="I37" s="226"/>
      <c r="J37" s="227"/>
      <c r="K37" s="226"/>
      <c r="L37" s="227"/>
    </row>
    <row r="38" spans="2:12">
      <c r="B38" s="1014" t="s">
        <v>798</v>
      </c>
      <c r="C38" s="1025"/>
      <c r="D38" s="227"/>
      <c r="E38" s="1025"/>
      <c r="F38" s="227"/>
      <c r="G38" s="1025"/>
      <c r="H38" s="227"/>
      <c r="I38" s="1025"/>
      <c r="J38" s="227"/>
      <c r="K38" s="1025"/>
      <c r="L38" s="227"/>
    </row>
    <row r="39" spans="2:12">
      <c r="B39" s="1014" t="s">
        <v>799</v>
      </c>
      <c r="C39" s="1025"/>
      <c r="D39" s="227"/>
      <c r="E39" s="1025"/>
      <c r="F39" s="227"/>
      <c r="G39" s="1025"/>
      <c r="H39" s="227"/>
      <c r="I39" s="1025"/>
      <c r="J39" s="227"/>
      <c r="K39" s="1025"/>
      <c r="L39" s="227"/>
    </row>
    <row r="40" spans="2:12">
      <c r="B40" s="1014" t="s">
        <v>800</v>
      </c>
      <c r="C40" s="1025"/>
      <c r="D40" s="227"/>
      <c r="E40" s="1025"/>
      <c r="F40" s="227"/>
      <c r="G40" s="1025"/>
      <c r="H40" s="227"/>
      <c r="I40" s="1025"/>
      <c r="J40" s="227"/>
      <c r="K40" s="1025"/>
      <c r="L40" s="227"/>
    </row>
    <row r="41" spans="2:12">
      <c r="B41" s="1014" t="s">
        <v>801</v>
      </c>
      <c r="C41" s="1025"/>
      <c r="D41" s="227"/>
      <c r="E41" s="1025"/>
      <c r="F41" s="227"/>
      <c r="G41" s="1025"/>
      <c r="H41" s="227"/>
      <c r="I41" s="1025"/>
      <c r="J41" s="227"/>
      <c r="K41" s="1025"/>
      <c r="L41" s="227"/>
    </row>
    <row r="42" spans="2:12">
      <c r="B42" s="1014" t="s">
        <v>802</v>
      </c>
      <c r="C42" s="1025"/>
      <c r="D42" s="227"/>
      <c r="E42" s="1025"/>
      <c r="F42" s="227"/>
      <c r="G42" s="1025"/>
      <c r="H42" s="227"/>
      <c r="I42" s="1025"/>
      <c r="J42" s="227"/>
      <c r="K42" s="1025"/>
      <c r="L42" s="227"/>
    </row>
    <row r="43" spans="2:12" ht="15.75" thickBot="1">
      <c r="B43" s="1023" t="s">
        <v>16</v>
      </c>
      <c r="C43" s="1026"/>
      <c r="D43" s="1027">
        <f>SUM(D30,D33,D36:D42)</f>
        <v>0</v>
      </c>
      <c r="E43" s="1026"/>
      <c r="F43" s="1027">
        <f>SUM(F30,F33,F36:F42)</f>
        <v>0</v>
      </c>
      <c r="G43" s="1026"/>
      <c r="H43" s="1027">
        <f>SUM(H30,H33,H36:H42)</f>
        <v>0</v>
      </c>
      <c r="I43" s="1026"/>
      <c r="J43" s="1027">
        <f>SUM(J30,J33,J36:J42)</f>
        <v>0</v>
      </c>
      <c r="K43" s="1026"/>
      <c r="L43" s="1027">
        <f>SUM(L30,L33,L36:L42)</f>
        <v>0</v>
      </c>
    </row>
    <row r="44" spans="2:12" ht="12" customHeight="1" thickBot="1">
      <c r="B44" s="83"/>
      <c r="C44" s="83"/>
      <c r="D44" s="83"/>
      <c r="E44" s="83"/>
      <c r="F44" s="83"/>
      <c r="G44" s="83"/>
      <c r="H44" s="83"/>
      <c r="I44" s="83"/>
      <c r="J44" s="83"/>
    </row>
    <row r="45" spans="2:12" ht="15" customHeight="1" thickBot="1">
      <c r="B45" s="1278" t="s">
        <v>1071</v>
      </c>
      <c r="C45" s="1279"/>
      <c r="D45" s="1279"/>
      <c r="E45" s="1279"/>
      <c r="F45" s="1279"/>
      <c r="G45" s="1279"/>
      <c r="H45" s="1279"/>
      <c r="I45" s="1279"/>
      <c r="J45" s="1279"/>
      <c r="K45" s="1279"/>
      <c r="L45" s="1280"/>
    </row>
    <row r="46" spans="2:12">
      <c r="B46" s="1019"/>
      <c r="C46" s="1281">
        <v>2012</v>
      </c>
      <c r="D46" s="1277"/>
      <c r="E46" s="1276">
        <v>2013</v>
      </c>
      <c r="F46" s="1277"/>
      <c r="G46" s="1276">
        <v>2014</v>
      </c>
      <c r="H46" s="1277"/>
      <c r="I46" s="1276">
        <v>2015</v>
      </c>
      <c r="J46" s="1277"/>
      <c r="K46" s="1276">
        <v>2016</v>
      </c>
      <c r="L46" s="1277"/>
    </row>
    <row r="47" spans="2:12" ht="15">
      <c r="B47" s="1014"/>
      <c r="C47" s="1020" t="s">
        <v>480</v>
      </c>
      <c r="D47" s="1009" t="s">
        <v>455</v>
      </c>
      <c r="E47" s="1020" t="s">
        <v>480</v>
      </c>
      <c r="F47" s="1009" t="s">
        <v>455</v>
      </c>
      <c r="G47" s="1020" t="s">
        <v>480</v>
      </c>
      <c r="H47" s="1009" t="s">
        <v>455</v>
      </c>
      <c r="I47" s="1020" t="s">
        <v>480</v>
      </c>
      <c r="J47" s="1009" t="s">
        <v>455</v>
      </c>
      <c r="K47" s="1020" t="s">
        <v>480</v>
      </c>
      <c r="L47" s="1009" t="s">
        <v>455</v>
      </c>
    </row>
    <row r="48" spans="2:12" ht="15">
      <c r="B48" s="1007" t="s">
        <v>776</v>
      </c>
      <c r="C48" s="1021"/>
      <c r="D48" s="1011">
        <f>D49+D50</f>
        <v>0</v>
      </c>
      <c r="E48" s="1021"/>
      <c r="F48" s="1011">
        <f>F49+F50</f>
        <v>0</v>
      </c>
      <c r="G48" s="1021"/>
      <c r="H48" s="1011">
        <f>H49+H50</f>
        <v>0</v>
      </c>
      <c r="I48" s="1021"/>
      <c r="J48" s="1011">
        <f>J49+J50</f>
        <v>0</v>
      </c>
      <c r="K48" s="1021"/>
      <c r="L48" s="1011">
        <f>L49+L50</f>
        <v>0</v>
      </c>
    </row>
    <row r="49" spans="2:12">
      <c r="B49" s="1013" t="s">
        <v>780</v>
      </c>
      <c r="C49" s="226"/>
      <c r="D49" s="227"/>
      <c r="E49" s="226"/>
      <c r="F49" s="227"/>
      <c r="G49" s="226"/>
      <c r="H49" s="227"/>
      <c r="I49" s="226"/>
      <c r="J49" s="227"/>
      <c r="K49" s="226"/>
      <c r="L49" s="227"/>
    </row>
    <row r="50" spans="2:12">
      <c r="B50" s="1013" t="s">
        <v>781</v>
      </c>
      <c r="C50" s="226"/>
      <c r="D50" s="227"/>
      <c r="E50" s="226"/>
      <c r="F50" s="227"/>
      <c r="G50" s="226"/>
      <c r="H50" s="227"/>
      <c r="I50" s="226"/>
      <c r="J50" s="227"/>
      <c r="K50" s="226"/>
      <c r="L50" s="227"/>
    </row>
    <row r="51" spans="2:12" ht="15">
      <c r="B51" s="1007" t="s">
        <v>777</v>
      </c>
      <c r="C51" s="1024"/>
      <c r="D51" s="1011">
        <f>D52+D53</f>
        <v>0</v>
      </c>
      <c r="E51" s="1024"/>
      <c r="F51" s="1011">
        <f>F52+F53</f>
        <v>0</v>
      </c>
      <c r="G51" s="1024"/>
      <c r="H51" s="1011">
        <f>H52+H53</f>
        <v>0</v>
      </c>
      <c r="I51" s="1024"/>
      <c r="J51" s="1011">
        <f>J52+J53</f>
        <v>0</v>
      </c>
      <c r="K51" s="1024"/>
      <c r="L51" s="1011">
        <f>L52+L53</f>
        <v>0</v>
      </c>
    </row>
    <row r="52" spans="2:12">
      <c r="B52" s="1013" t="s">
        <v>778</v>
      </c>
      <c r="C52" s="226"/>
      <c r="D52" s="227"/>
      <c r="E52" s="226"/>
      <c r="F52" s="227"/>
      <c r="G52" s="226"/>
      <c r="H52" s="227"/>
      <c r="I52" s="226"/>
      <c r="J52" s="227"/>
      <c r="K52" s="226"/>
      <c r="L52" s="227"/>
    </row>
    <row r="53" spans="2:12">
      <c r="B53" s="1013" t="s">
        <v>779</v>
      </c>
      <c r="C53" s="226"/>
      <c r="D53" s="227"/>
      <c r="E53" s="226"/>
      <c r="F53" s="227"/>
      <c r="G53" s="226"/>
      <c r="H53" s="227"/>
      <c r="I53" s="226"/>
      <c r="J53" s="227"/>
      <c r="K53" s="226"/>
      <c r="L53" s="227"/>
    </row>
    <row r="54" spans="2:12">
      <c r="B54" s="1007" t="s">
        <v>782</v>
      </c>
      <c r="C54" s="226"/>
      <c r="D54" s="227"/>
      <c r="E54" s="226"/>
      <c r="F54" s="227"/>
      <c r="G54" s="226"/>
      <c r="H54" s="227"/>
      <c r="I54" s="226"/>
      <c r="J54" s="227"/>
      <c r="K54" s="226"/>
      <c r="L54" s="227"/>
    </row>
    <row r="55" spans="2:12">
      <c r="B55" s="1007" t="s">
        <v>783</v>
      </c>
      <c r="C55" s="226"/>
      <c r="D55" s="227"/>
      <c r="E55" s="226"/>
      <c r="F55" s="227"/>
      <c r="G55" s="226"/>
      <c r="H55" s="227"/>
      <c r="I55" s="226"/>
      <c r="J55" s="227"/>
      <c r="K55" s="226"/>
      <c r="L55" s="227"/>
    </row>
    <row r="56" spans="2:12">
      <c r="B56" s="1007" t="s">
        <v>798</v>
      </c>
      <c r="C56" s="1025"/>
      <c r="D56" s="227"/>
      <c r="E56" s="1025"/>
      <c r="F56" s="227"/>
      <c r="G56" s="1025"/>
      <c r="H56" s="227"/>
      <c r="I56" s="1025"/>
      <c r="J56" s="227"/>
      <c r="K56" s="1025"/>
      <c r="L56" s="227"/>
    </row>
    <row r="57" spans="2:12">
      <c r="B57" s="1007" t="s">
        <v>799</v>
      </c>
      <c r="C57" s="1025"/>
      <c r="D57" s="227"/>
      <c r="E57" s="1025"/>
      <c r="F57" s="227"/>
      <c r="G57" s="1025"/>
      <c r="H57" s="227"/>
      <c r="I57" s="1025"/>
      <c r="J57" s="227"/>
      <c r="K57" s="1025"/>
      <c r="L57" s="227"/>
    </row>
    <row r="58" spans="2:12">
      <c r="B58" s="1007" t="s">
        <v>800</v>
      </c>
      <c r="C58" s="1025"/>
      <c r="D58" s="227"/>
      <c r="E58" s="1025"/>
      <c r="F58" s="227"/>
      <c r="G58" s="1025"/>
      <c r="H58" s="227"/>
      <c r="I58" s="1025"/>
      <c r="J58" s="227"/>
      <c r="K58" s="1025"/>
      <c r="L58" s="227"/>
    </row>
    <row r="59" spans="2:12">
      <c r="B59" s="1007" t="s">
        <v>801</v>
      </c>
      <c r="C59" s="1025"/>
      <c r="D59" s="227"/>
      <c r="E59" s="1025"/>
      <c r="F59" s="227"/>
      <c r="G59" s="1025"/>
      <c r="H59" s="227"/>
      <c r="I59" s="1025"/>
      <c r="J59" s="227"/>
      <c r="K59" s="1025"/>
      <c r="L59" s="227"/>
    </row>
    <row r="60" spans="2:12">
      <c r="B60" s="1007" t="s">
        <v>802</v>
      </c>
      <c r="C60" s="1025"/>
      <c r="D60" s="227"/>
      <c r="E60" s="1025"/>
      <c r="F60" s="227"/>
      <c r="G60" s="1025"/>
      <c r="H60" s="227"/>
      <c r="I60" s="1025"/>
      <c r="J60" s="227"/>
      <c r="K60" s="1025"/>
      <c r="L60" s="227"/>
    </row>
    <row r="61" spans="2:12" ht="15.75" thickBot="1">
      <c r="B61" s="716" t="s">
        <v>16</v>
      </c>
      <c r="C61" s="1026"/>
      <c r="D61" s="1027">
        <f>SUM(D48,D51,D54:D60)</f>
        <v>0</v>
      </c>
      <c r="E61" s="1026"/>
      <c r="F61" s="1027">
        <f>SUM(F48,F51,F54:F60)</f>
        <v>0</v>
      </c>
      <c r="G61" s="1026"/>
      <c r="H61" s="1027">
        <f>SUM(H48,H51,H54:H60)</f>
        <v>0</v>
      </c>
      <c r="I61" s="1026"/>
      <c r="J61" s="1027">
        <f>SUM(J48,J51,J54:J60)</f>
        <v>0</v>
      </c>
      <c r="K61" s="1026"/>
      <c r="L61" s="1027">
        <f>SUM(L48,L51,L54:L60)</f>
        <v>0</v>
      </c>
    </row>
    <row r="62" spans="2:12" ht="7.9" customHeight="1"/>
  </sheetData>
  <sheetProtection password="D6CB" sheet="1" objects="1" scenarios="1" formatCells="0" formatColumns="0" formatRows="0" selectLockedCells="1"/>
  <dataConsolidate/>
  <mergeCells count="18">
    <mergeCell ref="K46:L46"/>
    <mergeCell ref="B45:L45"/>
    <mergeCell ref="B27:L27"/>
    <mergeCell ref="G46:H46"/>
    <mergeCell ref="I46:J46"/>
    <mergeCell ref="C28:D28"/>
    <mergeCell ref="E28:F28"/>
    <mergeCell ref="G28:H28"/>
    <mergeCell ref="I28:J28"/>
    <mergeCell ref="C46:D46"/>
    <mergeCell ref="E46:F46"/>
    <mergeCell ref="G5:H5"/>
    <mergeCell ref="I5:J5"/>
    <mergeCell ref="K5:L5"/>
    <mergeCell ref="B4:L4"/>
    <mergeCell ref="K28:L28"/>
    <mergeCell ref="C5:D5"/>
    <mergeCell ref="E5:F5"/>
  </mergeCells>
  <printOptions horizontalCentered="1"/>
  <pageMargins left="0.39370078740157483" right="0.39370078740157483" top="0.39370078740157483" bottom="0.39370078740157483" header="0" footer="0"/>
  <pageSetup paperSize="9" scale="68" orientation="landscape" r:id="rId1"/>
  <ignoredErrors>
    <ignoredError sqref="D33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9">
    <pageSetUpPr fitToPage="1"/>
  </sheetPr>
  <dimension ref="A1:D27"/>
  <sheetViews>
    <sheetView showGridLines="0" view="pageBreakPreview" zoomScale="80" zoomScaleNormal="70" zoomScaleSheetLayoutView="80" workbookViewId="0">
      <selection activeCell="E26" sqref="E26"/>
    </sheetView>
  </sheetViews>
  <sheetFormatPr defaultColWidth="9.140625" defaultRowHeight="12.75"/>
  <cols>
    <col min="1" max="1" width="1.7109375" style="83" customWidth="1"/>
    <col min="2" max="2" width="45.42578125" style="83" customWidth="1"/>
    <col min="3" max="4" width="15.7109375" style="83" customWidth="1"/>
    <col min="5" max="5" width="1.7109375" style="83" customWidth="1"/>
    <col min="6" max="16384" width="9.140625" style="83"/>
  </cols>
  <sheetData>
    <row r="1" spans="1:4" ht="7.9" customHeight="1">
      <c r="A1" s="756"/>
      <c r="B1" s="756"/>
      <c r="C1" s="756"/>
      <c r="D1" s="756"/>
    </row>
    <row r="2" spans="1:4" ht="15.75">
      <c r="A2" s="756"/>
      <c r="B2" s="638" t="s">
        <v>785</v>
      </c>
      <c r="C2" s="756"/>
      <c r="D2" s="756"/>
    </row>
    <row r="3" spans="1:4" ht="7.9" customHeight="1" thickBot="1">
      <c r="A3" s="756"/>
      <c r="B3" s="756"/>
      <c r="C3" s="756"/>
      <c r="D3" s="638"/>
    </row>
    <row r="4" spans="1:4" ht="16.149999999999999" customHeight="1" thickBot="1">
      <c r="A4" s="756"/>
      <c r="B4" s="1284" t="s">
        <v>948</v>
      </c>
      <c r="C4" s="1285"/>
      <c r="D4" s="1286"/>
    </row>
    <row r="5" spans="1:4">
      <c r="A5" s="756"/>
      <c r="B5" s="1028"/>
      <c r="C5" s="1282" t="s">
        <v>786</v>
      </c>
      <c r="D5" s="1283"/>
    </row>
    <row r="6" spans="1:4" ht="15">
      <c r="A6" s="756"/>
      <c r="B6" s="1029"/>
      <c r="C6" s="1030" t="s">
        <v>480</v>
      </c>
      <c r="D6" s="1031" t="s">
        <v>455</v>
      </c>
    </row>
    <row r="7" spans="1:4" ht="15">
      <c r="A7" s="756"/>
      <c r="B7" s="1029" t="s">
        <v>776</v>
      </c>
      <c r="C7" s="1021"/>
      <c r="D7" s="1032">
        <f>D8+D9</f>
        <v>0</v>
      </c>
    </row>
    <row r="8" spans="1:4">
      <c r="B8" s="1033" t="s">
        <v>780</v>
      </c>
      <c r="C8" s="161"/>
      <c r="D8" s="162"/>
    </row>
    <row r="9" spans="1:4">
      <c r="B9" s="1033" t="s">
        <v>781</v>
      </c>
      <c r="C9" s="161"/>
      <c r="D9" s="162"/>
    </row>
    <row r="10" spans="1:4" ht="15">
      <c r="B10" s="1029" t="s">
        <v>777</v>
      </c>
      <c r="C10" s="1036"/>
      <c r="D10" s="1032">
        <f>D11+D12</f>
        <v>0</v>
      </c>
    </row>
    <row r="11" spans="1:4">
      <c r="B11" s="1033" t="s">
        <v>778</v>
      </c>
      <c r="C11" s="161"/>
      <c r="D11" s="162"/>
    </row>
    <row r="12" spans="1:4">
      <c r="B12" s="1033" t="s">
        <v>779</v>
      </c>
      <c r="C12" s="161"/>
      <c r="D12" s="162"/>
    </row>
    <row r="13" spans="1:4">
      <c r="B13" s="1029" t="s">
        <v>782</v>
      </c>
      <c r="C13" s="161"/>
      <c r="D13" s="162"/>
    </row>
    <row r="14" spans="1:4">
      <c r="B14" s="1029" t="s">
        <v>783</v>
      </c>
      <c r="C14" s="161"/>
      <c r="D14" s="162"/>
    </row>
    <row r="15" spans="1:4">
      <c r="B15" s="1029" t="s">
        <v>787</v>
      </c>
      <c r="C15" s="1036"/>
      <c r="D15" s="162"/>
    </row>
    <row r="16" spans="1:4">
      <c r="B16" s="1029" t="s">
        <v>788</v>
      </c>
      <c r="C16" s="1036"/>
      <c r="D16" s="162"/>
    </row>
    <row r="17" spans="2:4">
      <c r="B17" s="1029" t="s">
        <v>789</v>
      </c>
      <c r="C17" s="1037"/>
      <c r="D17" s="162"/>
    </row>
    <row r="18" spans="2:4">
      <c r="B18" s="1029" t="s">
        <v>790</v>
      </c>
      <c r="C18" s="1037"/>
      <c r="D18" s="162"/>
    </row>
    <row r="19" spans="2:4">
      <c r="B19" s="1029" t="s">
        <v>791</v>
      </c>
      <c r="C19" s="1037"/>
      <c r="D19" s="162"/>
    </row>
    <row r="20" spans="2:4">
      <c r="B20" s="1029" t="s">
        <v>792</v>
      </c>
      <c r="C20" s="1037"/>
      <c r="D20" s="162"/>
    </row>
    <row r="21" spans="2:4">
      <c r="B21" s="1029" t="s">
        <v>793</v>
      </c>
      <c r="C21" s="1037"/>
      <c r="D21" s="162"/>
    </row>
    <row r="22" spans="2:4">
      <c r="B22" s="1029" t="s">
        <v>794</v>
      </c>
      <c r="C22" s="1037"/>
      <c r="D22" s="162"/>
    </row>
    <row r="23" spans="2:4">
      <c r="B23" s="1029" t="s">
        <v>795</v>
      </c>
      <c r="C23" s="1037"/>
      <c r="D23" s="162"/>
    </row>
    <row r="24" spans="2:4">
      <c r="B24" s="1029" t="s">
        <v>796</v>
      </c>
      <c r="C24" s="1037"/>
      <c r="D24" s="162"/>
    </row>
    <row r="25" spans="2:4">
      <c r="B25" s="1034" t="s">
        <v>797</v>
      </c>
      <c r="C25" s="1038"/>
      <c r="D25" s="163"/>
    </row>
    <row r="26" spans="2:4" ht="15.75" thickBot="1">
      <c r="B26" s="1035" t="s">
        <v>16</v>
      </c>
      <c r="C26" s="1039"/>
      <c r="D26" s="1040">
        <f>SUM(D7,D10,D13:D25)</f>
        <v>0</v>
      </c>
    </row>
    <row r="27" spans="2:4" ht="7.9" customHeight="1"/>
  </sheetData>
  <sheetProtection password="D6CB" sheet="1" objects="1" scenarios="1" formatCells="0" formatColumns="0" formatRows="0" selectLockedCells="1"/>
  <mergeCells count="2">
    <mergeCell ref="C5:D5"/>
    <mergeCell ref="B4:D4"/>
  </mergeCells>
  <pageMargins left="0.39370078740157483" right="0.39370078740157483" top="0.39370078740157483" bottom="0.39370078740157483" header="0" footer="0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0">
    <pageSetUpPr fitToPage="1"/>
  </sheetPr>
  <dimension ref="A1:R22"/>
  <sheetViews>
    <sheetView showGridLines="0" view="pageBreakPreview" zoomScale="80" zoomScaleNormal="70" zoomScaleSheetLayoutView="80" workbookViewId="0">
      <selection activeCell="M29" sqref="M29"/>
    </sheetView>
  </sheetViews>
  <sheetFormatPr defaultColWidth="8.85546875" defaultRowHeight="14.25"/>
  <cols>
    <col min="1" max="1" width="1.7109375" style="388" customWidth="1"/>
    <col min="2" max="2" width="26.85546875" style="388" customWidth="1"/>
    <col min="3" max="3" width="14.7109375" style="388" bestFit="1" customWidth="1"/>
    <col min="4" max="4" width="16.85546875" style="388" bestFit="1" customWidth="1"/>
    <col min="5" max="5" width="18.140625" style="388" bestFit="1" customWidth="1"/>
    <col min="6" max="6" width="20.7109375" style="388" bestFit="1" customWidth="1"/>
    <col min="7" max="7" width="13.42578125" style="388" bestFit="1" customWidth="1"/>
    <col min="8" max="8" width="12.7109375" style="388" bestFit="1" customWidth="1"/>
    <col min="9" max="9" width="15.5703125" style="388" customWidth="1"/>
    <col min="10" max="10" width="13" style="388" customWidth="1"/>
    <col min="11" max="11" width="15.140625" style="388" bestFit="1" customWidth="1"/>
    <col min="12" max="12" width="12.140625" style="388" bestFit="1" customWidth="1"/>
    <col min="13" max="13" width="15.140625" style="388" bestFit="1" customWidth="1"/>
    <col min="14" max="14" width="12.140625" style="388" bestFit="1" customWidth="1"/>
    <col min="15" max="15" width="15.140625" style="388" bestFit="1" customWidth="1"/>
    <col min="16" max="16" width="12.140625" style="388" bestFit="1" customWidth="1"/>
    <col min="17" max="17" width="15.85546875" style="388" customWidth="1"/>
    <col min="18" max="18" width="18.5703125" style="388" customWidth="1"/>
    <col min="19" max="19" width="1.7109375" style="388" customWidth="1"/>
    <col min="20" max="16384" width="8.85546875" style="388"/>
  </cols>
  <sheetData>
    <row r="1" spans="1:18" ht="7.9" customHeight="1">
      <c r="A1" s="1041"/>
      <c r="B1" s="1041"/>
      <c r="C1" s="1041"/>
      <c r="D1" s="1041"/>
      <c r="E1" s="1041"/>
      <c r="F1" s="1041"/>
      <c r="G1" s="1041"/>
      <c r="H1" s="1041"/>
      <c r="I1" s="1041"/>
      <c r="J1" s="1041"/>
      <c r="K1" s="1041"/>
      <c r="L1" s="1041"/>
      <c r="M1" s="1041"/>
      <c r="N1" s="1041"/>
      <c r="O1" s="1041"/>
      <c r="P1" s="1041"/>
      <c r="Q1" s="1041"/>
      <c r="R1" s="1041"/>
    </row>
    <row r="2" spans="1:18" ht="15.75">
      <c r="A2" s="1041"/>
      <c r="B2" s="1042" t="s">
        <v>850</v>
      </c>
      <c r="C2" s="1041"/>
      <c r="D2" s="1041"/>
      <c r="E2" s="1041"/>
      <c r="F2" s="1041"/>
      <c r="G2" s="1041"/>
      <c r="H2" s="1041"/>
      <c r="I2" s="1041"/>
      <c r="J2" s="1041"/>
      <c r="K2" s="1041"/>
      <c r="L2" s="1041"/>
      <c r="M2" s="1041"/>
      <c r="N2" s="1041"/>
      <c r="O2" s="1041"/>
      <c r="P2" s="1041"/>
      <c r="Q2" s="1041"/>
      <c r="R2" s="1041"/>
    </row>
    <row r="3" spans="1:18" ht="7.9" customHeight="1" thickBot="1">
      <c r="A3" s="1041"/>
      <c r="B3" s="1043"/>
      <c r="C3" s="1041"/>
      <c r="D3" s="1041"/>
      <c r="E3" s="1041"/>
      <c r="F3" s="1041"/>
      <c r="G3" s="1041"/>
      <c r="H3" s="1041"/>
      <c r="I3" s="1041"/>
      <c r="J3" s="1041"/>
      <c r="K3" s="1041"/>
      <c r="L3" s="1041"/>
      <c r="M3" s="1041"/>
      <c r="N3" s="1041"/>
      <c r="O3" s="1041"/>
      <c r="P3" s="1041"/>
      <c r="Q3" s="1041"/>
      <c r="R3" s="1041"/>
    </row>
    <row r="4" spans="1:18" ht="19.899999999999999" customHeight="1" thickBot="1">
      <c r="A4" s="1041"/>
      <c r="B4" s="392"/>
      <c r="C4" s="1292" t="s">
        <v>851</v>
      </c>
      <c r="D4" s="1290"/>
      <c r="E4" s="1290"/>
      <c r="F4" s="1291"/>
      <c r="G4" s="1296" t="s">
        <v>852</v>
      </c>
      <c r="H4" s="1293" t="s">
        <v>853</v>
      </c>
      <c r="I4" s="1289" t="s">
        <v>854</v>
      </c>
      <c r="J4" s="1290"/>
      <c r="K4" s="1290"/>
      <c r="L4" s="1290"/>
      <c r="M4" s="1290"/>
      <c r="N4" s="1290"/>
      <c r="O4" s="1290"/>
      <c r="P4" s="1290"/>
      <c r="Q4" s="1290"/>
      <c r="R4" s="1291"/>
    </row>
    <row r="5" spans="1:18" ht="15" thickBot="1">
      <c r="A5" s="1041"/>
      <c r="B5" s="392"/>
      <c r="C5" s="1296" t="s">
        <v>855</v>
      </c>
      <c r="D5" s="1300" t="s">
        <v>856</v>
      </c>
      <c r="E5" s="1300" t="s">
        <v>857</v>
      </c>
      <c r="F5" s="1293" t="s">
        <v>1033</v>
      </c>
      <c r="G5" s="1297"/>
      <c r="H5" s="1295"/>
      <c r="I5" s="1299">
        <v>2012</v>
      </c>
      <c r="J5" s="1287"/>
      <c r="K5" s="1287">
        <v>2013</v>
      </c>
      <c r="L5" s="1287"/>
      <c r="M5" s="1287">
        <v>2014</v>
      </c>
      <c r="N5" s="1287"/>
      <c r="O5" s="1287">
        <v>2015</v>
      </c>
      <c r="P5" s="1287"/>
      <c r="Q5" s="1287">
        <v>2016</v>
      </c>
      <c r="R5" s="1288"/>
    </row>
    <row r="6" spans="1:18" ht="19.149999999999999" customHeight="1" thickBot="1">
      <c r="A6" s="1041"/>
      <c r="B6" s="528"/>
      <c r="C6" s="1298"/>
      <c r="D6" s="1301"/>
      <c r="E6" s="1301"/>
      <c r="F6" s="1294"/>
      <c r="G6" s="1298"/>
      <c r="H6" s="1294"/>
      <c r="I6" s="1044" t="s">
        <v>1035</v>
      </c>
      <c r="J6" s="1045" t="s">
        <v>858</v>
      </c>
      <c r="K6" s="1045" t="s">
        <v>1035</v>
      </c>
      <c r="L6" s="1045" t="s">
        <v>858</v>
      </c>
      <c r="M6" s="1045" t="s">
        <v>1035</v>
      </c>
      <c r="N6" s="1045" t="s">
        <v>858</v>
      </c>
      <c r="O6" s="1045" t="s">
        <v>1035</v>
      </c>
      <c r="P6" s="1045" t="s">
        <v>858</v>
      </c>
      <c r="Q6" s="1045" t="s">
        <v>1035</v>
      </c>
      <c r="R6" s="1045" t="s">
        <v>858</v>
      </c>
    </row>
    <row r="7" spans="1:18" s="1041" customFormat="1" ht="15.75" thickBot="1">
      <c r="B7" s="1046" t="s">
        <v>865</v>
      </c>
      <c r="C7" s="1047"/>
      <c r="D7" s="1048"/>
      <c r="E7" s="1048"/>
      <c r="F7" s="1048"/>
      <c r="G7" s="1048"/>
      <c r="H7" s="1048"/>
      <c r="I7" s="1049"/>
      <c r="J7" s="1049"/>
      <c r="K7" s="1049"/>
      <c r="L7" s="1049"/>
      <c r="M7" s="1049"/>
      <c r="N7" s="1049"/>
      <c r="O7" s="1049"/>
      <c r="P7" s="1049"/>
      <c r="Q7" s="1049"/>
      <c r="R7" s="1050"/>
    </row>
    <row r="8" spans="1:18">
      <c r="B8" s="386" t="s">
        <v>859</v>
      </c>
      <c r="C8" s="387"/>
      <c r="D8" s="387"/>
      <c r="E8" s="387"/>
      <c r="F8" s="439" t="s">
        <v>1034</v>
      </c>
      <c r="G8" s="387"/>
      <c r="H8" s="439" t="s">
        <v>860</v>
      </c>
      <c r="I8" s="387"/>
      <c r="J8" s="387"/>
      <c r="K8" s="387"/>
      <c r="L8" s="387"/>
      <c r="M8" s="387"/>
      <c r="N8" s="387"/>
      <c r="O8" s="387"/>
      <c r="P8" s="387"/>
      <c r="Q8" s="387"/>
      <c r="R8" s="387"/>
    </row>
    <row r="9" spans="1:18">
      <c r="B9" s="389" t="s">
        <v>861</v>
      </c>
      <c r="C9" s="390"/>
      <c r="D9" s="390"/>
      <c r="E9" s="390"/>
      <c r="F9" s="390"/>
      <c r="G9" s="390"/>
      <c r="H9" s="529"/>
      <c r="I9" s="390"/>
      <c r="J9" s="390"/>
      <c r="K9" s="390"/>
      <c r="L9" s="390"/>
      <c r="M9" s="390"/>
      <c r="N9" s="390"/>
      <c r="O9" s="390"/>
      <c r="P9" s="390"/>
      <c r="Q9" s="390"/>
      <c r="R9" s="390"/>
    </row>
    <row r="10" spans="1:18">
      <c r="B10" s="389" t="s">
        <v>862</v>
      </c>
      <c r="C10" s="390"/>
      <c r="D10" s="390"/>
      <c r="E10" s="390"/>
      <c r="F10" s="390"/>
      <c r="G10" s="390"/>
      <c r="H10" s="529"/>
      <c r="I10" s="390"/>
      <c r="J10" s="390"/>
      <c r="K10" s="390"/>
      <c r="L10" s="390"/>
      <c r="M10" s="390"/>
      <c r="N10" s="390"/>
      <c r="O10" s="390"/>
      <c r="P10" s="390"/>
      <c r="Q10" s="390"/>
      <c r="R10" s="390"/>
    </row>
    <row r="11" spans="1:18">
      <c r="B11" s="389" t="s">
        <v>863</v>
      </c>
      <c r="C11" s="390"/>
      <c r="D11" s="390"/>
      <c r="E11" s="390"/>
      <c r="F11" s="390"/>
      <c r="G11" s="390"/>
      <c r="H11" s="529"/>
      <c r="I11" s="390"/>
      <c r="J11" s="390"/>
      <c r="K11" s="390"/>
      <c r="L11" s="390"/>
      <c r="M11" s="390"/>
      <c r="N11" s="390"/>
      <c r="O11" s="390"/>
      <c r="P11" s="390"/>
      <c r="Q11" s="390"/>
      <c r="R11" s="390"/>
    </row>
    <row r="12" spans="1:18">
      <c r="B12" s="389" t="s">
        <v>864</v>
      </c>
      <c r="C12" s="390"/>
      <c r="D12" s="390"/>
      <c r="E12" s="390"/>
      <c r="F12" s="390"/>
      <c r="G12" s="390"/>
      <c r="H12" s="529"/>
      <c r="I12" s="390"/>
      <c r="J12" s="390"/>
      <c r="K12" s="390"/>
      <c r="L12" s="390"/>
      <c r="M12" s="390"/>
      <c r="N12" s="390"/>
      <c r="O12" s="390"/>
      <c r="P12" s="390"/>
      <c r="Q12" s="390"/>
      <c r="R12" s="390"/>
    </row>
    <row r="13" spans="1:18">
      <c r="B13" s="389" t="s">
        <v>36</v>
      </c>
      <c r="C13" s="390"/>
      <c r="D13" s="390"/>
      <c r="E13" s="390"/>
      <c r="F13" s="390"/>
      <c r="G13" s="390"/>
      <c r="H13" s="529"/>
      <c r="I13" s="390"/>
      <c r="J13" s="390"/>
      <c r="K13" s="390"/>
      <c r="L13" s="390"/>
      <c r="M13" s="390"/>
      <c r="N13" s="390"/>
      <c r="O13" s="390"/>
      <c r="P13" s="390"/>
      <c r="Q13" s="390"/>
      <c r="R13" s="390"/>
    </row>
    <row r="14" spans="1:18" s="392" customFormat="1" ht="15" thickBot="1">
      <c r="B14" s="391"/>
      <c r="C14" s="527"/>
      <c r="D14" s="527"/>
      <c r="E14" s="527"/>
      <c r="F14" s="527"/>
      <c r="G14" s="527"/>
      <c r="H14" s="530"/>
      <c r="I14" s="527"/>
      <c r="J14" s="527"/>
      <c r="K14" s="527"/>
      <c r="L14" s="527"/>
      <c r="M14" s="527"/>
      <c r="N14" s="527"/>
      <c r="O14" s="527"/>
      <c r="P14" s="527"/>
      <c r="Q14" s="527"/>
      <c r="R14" s="527"/>
    </row>
    <row r="15" spans="1:18" s="1041" customFormat="1" ht="15" thickBot="1">
      <c r="B15" s="1046" t="s">
        <v>1010</v>
      </c>
      <c r="C15" s="1051"/>
      <c r="D15" s="1052"/>
      <c r="E15" s="1052"/>
      <c r="F15" s="1052"/>
      <c r="G15" s="1052"/>
      <c r="H15" s="1053"/>
      <c r="I15" s="1052"/>
      <c r="J15" s="1052"/>
      <c r="K15" s="1052"/>
      <c r="L15" s="1052"/>
      <c r="M15" s="1052"/>
      <c r="N15" s="1052"/>
      <c r="O15" s="1052"/>
      <c r="P15" s="1052"/>
      <c r="Q15" s="1052"/>
      <c r="R15" s="1054"/>
    </row>
    <row r="16" spans="1:18">
      <c r="B16" s="386" t="s">
        <v>859</v>
      </c>
      <c r="C16" s="387"/>
      <c r="D16" s="387"/>
      <c r="E16" s="387"/>
      <c r="F16" s="439" t="s">
        <v>1034</v>
      </c>
      <c r="G16" s="387"/>
      <c r="H16" s="439" t="s">
        <v>860</v>
      </c>
      <c r="I16" s="387"/>
      <c r="J16" s="387"/>
      <c r="K16" s="387"/>
      <c r="L16" s="387"/>
      <c r="M16" s="387"/>
      <c r="N16" s="387"/>
      <c r="O16" s="387"/>
      <c r="P16" s="387"/>
      <c r="Q16" s="387"/>
      <c r="R16" s="387"/>
    </row>
    <row r="17" spans="2:18">
      <c r="B17" s="389" t="s">
        <v>861</v>
      </c>
      <c r="C17" s="390"/>
      <c r="D17" s="390"/>
      <c r="E17" s="390"/>
      <c r="F17" s="390"/>
      <c r="G17" s="390"/>
      <c r="H17" s="529"/>
      <c r="I17" s="390"/>
      <c r="J17" s="390"/>
      <c r="K17" s="390"/>
      <c r="L17" s="390"/>
      <c r="M17" s="390"/>
      <c r="N17" s="390"/>
      <c r="O17" s="390"/>
      <c r="P17" s="390"/>
      <c r="Q17" s="390"/>
      <c r="R17" s="390"/>
    </row>
    <row r="18" spans="2:18">
      <c r="B18" s="389" t="s">
        <v>862</v>
      </c>
      <c r="C18" s="390"/>
      <c r="D18" s="390"/>
      <c r="E18" s="390"/>
      <c r="F18" s="390"/>
      <c r="G18" s="390"/>
      <c r="H18" s="529"/>
      <c r="I18" s="390"/>
      <c r="J18" s="390"/>
      <c r="K18" s="390"/>
      <c r="L18" s="390"/>
      <c r="M18" s="390"/>
      <c r="N18" s="390"/>
      <c r="O18" s="390"/>
      <c r="P18" s="390"/>
      <c r="Q18" s="390"/>
      <c r="R18" s="390"/>
    </row>
    <row r="19" spans="2:18">
      <c r="B19" s="389" t="s">
        <v>863</v>
      </c>
      <c r="C19" s="390"/>
      <c r="D19" s="390"/>
      <c r="E19" s="390"/>
      <c r="F19" s="390"/>
      <c r="G19" s="390"/>
      <c r="H19" s="529"/>
      <c r="I19" s="390"/>
      <c r="J19" s="390"/>
      <c r="K19" s="390"/>
      <c r="L19" s="390"/>
      <c r="M19" s="390"/>
      <c r="N19" s="390"/>
      <c r="O19" s="390"/>
      <c r="P19" s="390"/>
      <c r="Q19" s="390"/>
      <c r="R19" s="390"/>
    </row>
    <row r="20" spans="2:18">
      <c r="B20" s="389" t="s">
        <v>864</v>
      </c>
      <c r="C20" s="390"/>
      <c r="D20" s="390"/>
      <c r="E20" s="390"/>
      <c r="F20" s="390"/>
      <c r="G20" s="390"/>
      <c r="H20" s="529"/>
      <c r="I20" s="390"/>
      <c r="J20" s="390"/>
      <c r="K20" s="390"/>
      <c r="L20" s="390"/>
      <c r="M20" s="390"/>
      <c r="N20" s="390"/>
      <c r="O20" s="390"/>
      <c r="P20" s="390"/>
      <c r="Q20" s="390"/>
      <c r="R20" s="390"/>
    </row>
    <row r="21" spans="2:18" ht="15" thickBot="1">
      <c r="B21" s="393" t="s">
        <v>36</v>
      </c>
      <c r="C21" s="390"/>
      <c r="D21" s="390"/>
      <c r="E21" s="390"/>
      <c r="F21" s="390"/>
      <c r="G21" s="390"/>
      <c r="H21" s="529"/>
      <c r="I21" s="390"/>
      <c r="J21" s="390"/>
      <c r="K21" s="390"/>
      <c r="L21" s="390"/>
      <c r="M21" s="390"/>
      <c r="N21" s="390"/>
      <c r="O21" s="390"/>
      <c r="P21" s="390"/>
      <c r="Q21" s="390"/>
      <c r="R21" s="390"/>
    </row>
    <row r="22" spans="2:18" ht="7.9" customHeight="1"/>
  </sheetData>
  <sheetProtection password="D6CB" sheet="1" objects="1" scenarios="1" formatCells="0" formatColumns="0" formatRows="0" insertColumns="0" insertRows="0" deleteColumns="0" deleteRows="0" selectLockedCells="1"/>
  <mergeCells count="13">
    <mergeCell ref="Q5:R5"/>
    <mergeCell ref="I4:R4"/>
    <mergeCell ref="C4:F4"/>
    <mergeCell ref="F5:F6"/>
    <mergeCell ref="H4:H6"/>
    <mergeCell ref="G4:G6"/>
    <mergeCell ref="O5:P5"/>
    <mergeCell ref="M5:N5"/>
    <mergeCell ref="K5:L5"/>
    <mergeCell ref="I5:J5"/>
    <mergeCell ref="E5:E6"/>
    <mergeCell ref="D5:D6"/>
    <mergeCell ref="C5:C6"/>
  </mergeCells>
  <printOptions horizontalCentered="1"/>
  <pageMargins left="0.39370078740157483" right="0.39370078740157483" top="0.39370078740157483" bottom="0.39370078740157483" header="0" footer="0"/>
  <pageSetup paperSize="9" scale="52" orientation="landscape" r:id="rId1"/>
  <colBreaks count="1" manualBreakCount="1">
    <brk id="19" max="21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1">
    <pageSetUpPr fitToPage="1"/>
  </sheetPr>
  <dimension ref="A1:K31"/>
  <sheetViews>
    <sheetView showGridLines="0" view="pageBreakPreview" zoomScale="80" zoomScaleNormal="80" zoomScaleSheetLayoutView="80" workbookViewId="0">
      <selection activeCell="L1" sqref="L1"/>
    </sheetView>
  </sheetViews>
  <sheetFormatPr defaultColWidth="8.85546875" defaultRowHeight="12.75"/>
  <cols>
    <col min="1" max="1" width="1.7109375" style="83" customWidth="1"/>
    <col min="2" max="2" width="13.28515625" style="83" customWidth="1"/>
    <col min="3" max="3" width="26.42578125" style="83" customWidth="1"/>
    <col min="4" max="4" width="9.140625" style="83" customWidth="1"/>
    <col min="5" max="6" width="11.28515625" style="83" customWidth="1"/>
    <col min="7" max="8" width="17" style="83" customWidth="1"/>
    <col min="9" max="9" width="14.42578125" style="83" customWidth="1"/>
    <col min="10" max="10" width="16.5703125" style="83" customWidth="1"/>
    <col min="11" max="11" width="1.7109375" style="83" customWidth="1"/>
    <col min="12" max="16384" width="8.85546875" style="83"/>
  </cols>
  <sheetData>
    <row r="1" spans="1:11" ht="7.9" customHeight="1">
      <c r="A1" s="756"/>
      <c r="B1" s="756"/>
      <c r="C1" s="756"/>
      <c r="D1" s="756"/>
      <c r="E1" s="756"/>
      <c r="F1" s="756"/>
      <c r="G1" s="756"/>
      <c r="H1" s="756"/>
      <c r="I1" s="756"/>
      <c r="J1" s="756"/>
      <c r="K1" s="756"/>
    </row>
    <row r="2" spans="1:11" ht="15.75">
      <c r="A2" s="756"/>
      <c r="B2" s="638" t="s">
        <v>1046</v>
      </c>
      <c r="C2" s="756"/>
      <c r="D2" s="1055"/>
      <c r="E2" s="756"/>
      <c r="F2" s="756"/>
      <c r="G2" s="756"/>
      <c r="H2" s="756"/>
      <c r="I2" s="756"/>
      <c r="J2" s="756"/>
      <c r="K2" s="756"/>
    </row>
    <row r="3" spans="1:11" ht="15.75" thickBot="1">
      <c r="A3" s="756"/>
      <c r="B3" s="1056"/>
      <c r="C3" s="1057"/>
      <c r="D3" s="1058"/>
      <c r="E3" s="756"/>
      <c r="F3" s="756"/>
      <c r="G3" s="756"/>
      <c r="H3" s="756"/>
      <c r="I3" s="756"/>
      <c r="J3" s="756"/>
      <c r="K3" s="756"/>
    </row>
    <row r="4" spans="1:11" ht="12.75" customHeight="1" thickBot="1">
      <c r="A4" s="756"/>
      <c r="B4" s="1303" t="s">
        <v>1084</v>
      </c>
      <c r="C4" s="1304"/>
      <c r="D4" s="1304"/>
      <c r="E4" s="1302" t="s">
        <v>938</v>
      </c>
      <c r="F4" s="1302"/>
      <c r="G4" s="1302" t="s">
        <v>532</v>
      </c>
      <c r="H4" s="1302"/>
      <c r="I4" s="1302"/>
      <c r="J4" s="1059"/>
      <c r="K4" s="756"/>
    </row>
    <row r="5" spans="1:11" ht="38.25">
      <c r="A5" s="756"/>
      <c r="B5" s="1060" t="s">
        <v>1073</v>
      </c>
      <c r="C5" s="731" t="s">
        <v>458</v>
      </c>
      <c r="D5" s="731" t="s">
        <v>32</v>
      </c>
      <c r="E5" s="1061" t="s">
        <v>774</v>
      </c>
      <c r="F5" s="1061" t="s">
        <v>775</v>
      </c>
      <c r="G5" s="1061" t="s">
        <v>1043</v>
      </c>
      <c r="H5" s="1061" t="s">
        <v>1044</v>
      </c>
      <c r="I5" s="1061" t="s">
        <v>1045</v>
      </c>
      <c r="J5" s="1062" t="s">
        <v>1074</v>
      </c>
      <c r="K5" s="756"/>
    </row>
    <row r="6" spans="1:11">
      <c r="B6" s="320"/>
      <c r="C6" s="321"/>
      <c r="D6" s="321"/>
      <c r="E6" s="445"/>
      <c r="F6" s="445"/>
      <c r="G6" s="445"/>
      <c r="H6" s="445"/>
      <c r="I6" s="445"/>
      <c r="J6" s="446"/>
    </row>
    <row r="7" spans="1:11">
      <c r="B7" s="320"/>
      <c r="C7" s="321"/>
      <c r="D7" s="321"/>
      <c r="E7" s="445"/>
      <c r="F7" s="445"/>
      <c r="G7" s="445"/>
      <c r="H7" s="445"/>
      <c r="I7" s="445"/>
      <c r="J7" s="446"/>
    </row>
    <row r="8" spans="1:11">
      <c r="B8" s="320"/>
      <c r="C8" s="321"/>
      <c r="D8" s="321"/>
      <c r="E8" s="445"/>
      <c r="F8" s="445"/>
      <c r="G8" s="445"/>
      <c r="H8" s="445"/>
      <c r="I8" s="445"/>
      <c r="J8" s="446"/>
    </row>
    <row r="9" spans="1:11">
      <c r="B9" s="320"/>
      <c r="C9" s="321"/>
      <c r="D9" s="321"/>
      <c r="E9" s="445"/>
      <c r="F9" s="445"/>
      <c r="G9" s="445"/>
      <c r="H9" s="445"/>
      <c r="I9" s="445"/>
      <c r="J9" s="446"/>
    </row>
    <row r="10" spans="1:11">
      <c r="B10" s="320"/>
      <c r="C10" s="321"/>
      <c r="D10" s="321"/>
      <c r="E10" s="445"/>
      <c r="F10" s="445"/>
      <c r="G10" s="445"/>
      <c r="H10" s="445"/>
      <c r="I10" s="445"/>
      <c r="J10" s="446"/>
    </row>
    <row r="11" spans="1:11">
      <c r="B11" s="320"/>
      <c r="C11" s="321"/>
      <c r="D11" s="321"/>
      <c r="E11" s="445"/>
      <c r="F11" s="445"/>
      <c r="G11" s="445"/>
      <c r="H11" s="445"/>
      <c r="I11" s="445"/>
      <c r="J11" s="446"/>
    </row>
    <row r="12" spans="1:11">
      <c r="B12" s="320"/>
      <c r="C12" s="321"/>
      <c r="D12" s="321"/>
      <c r="E12" s="445"/>
      <c r="F12" s="445"/>
      <c r="G12" s="445"/>
      <c r="H12" s="445"/>
      <c r="I12" s="445"/>
      <c r="J12" s="446"/>
    </row>
    <row r="13" spans="1:11">
      <c r="B13" s="320"/>
      <c r="C13" s="321"/>
      <c r="D13" s="321"/>
      <c r="E13" s="445"/>
      <c r="F13" s="445"/>
      <c r="G13" s="445"/>
      <c r="H13" s="445"/>
      <c r="I13" s="445"/>
      <c r="J13" s="446"/>
    </row>
    <row r="14" spans="1:11">
      <c r="B14" s="320"/>
      <c r="C14" s="321"/>
      <c r="D14" s="321"/>
      <c r="E14" s="445"/>
      <c r="F14" s="445"/>
      <c r="G14" s="445"/>
      <c r="H14" s="445"/>
      <c r="I14" s="445"/>
      <c r="J14" s="446"/>
    </row>
    <row r="15" spans="1:11">
      <c r="B15" s="320"/>
      <c r="C15" s="321"/>
      <c r="D15" s="321"/>
      <c r="E15" s="445"/>
      <c r="F15" s="445"/>
      <c r="G15" s="445"/>
      <c r="H15" s="445"/>
      <c r="I15" s="445"/>
      <c r="J15" s="446"/>
    </row>
    <row r="16" spans="1:11">
      <c r="B16" s="320"/>
      <c r="C16" s="321"/>
      <c r="D16" s="321"/>
      <c r="E16" s="445"/>
      <c r="F16" s="445"/>
      <c r="G16" s="445"/>
      <c r="H16" s="445"/>
      <c r="I16" s="445"/>
      <c r="J16" s="446"/>
    </row>
    <row r="17" spans="2:10">
      <c r="B17" s="320"/>
      <c r="C17" s="321"/>
      <c r="D17" s="321"/>
      <c r="E17" s="445"/>
      <c r="F17" s="445"/>
      <c r="G17" s="445"/>
      <c r="H17" s="445"/>
      <c r="I17" s="445"/>
      <c r="J17" s="446"/>
    </row>
    <row r="18" spans="2:10">
      <c r="B18" s="320"/>
      <c r="C18" s="321"/>
      <c r="D18" s="321"/>
      <c r="E18" s="445"/>
      <c r="F18" s="445"/>
      <c r="G18" s="445"/>
      <c r="H18" s="445"/>
      <c r="I18" s="445"/>
      <c r="J18" s="446"/>
    </row>
    <row r="19" spans="2:10">
      <c r="B19" s="320"/>
      <c r="C19" s="321"/>
      <c r="D19" s="321"/>
      <c r="E19" s="445"/>
      <c r="F19" s="445"/>
      <c r="G19" s="445"/>
      <c r="H19" s="445"/>
      <c r="I19" s="445"/>
      <c r="J19" s="446"/>
    </row>
    <row r="20" spans="2:10">
      <c r="B20" s="320"/>
      <c r="C20" s="321"/>
      <c r="D20" s="321"/>
      <c r="E20" s="445"/>
      <c r="F20" s="445"/>
      <c r="G20" s="445"/>
      <c r="H20" s="445"/>
      <c r="I20" s="445"/>
      <c r="J20" s="446"/>
    </row>
    <row r="21" spans="2:10">
      <c r="B21" s="320"/>
      <c r="C21" s="321"/>
      <c r="D21" s="321"/>
      <c r="E21" s="445"/>
      <c r="F21" s="445"/>
      <c r="G21" s="445"/>
      <c r="H21" s="445"/>
      <c r="I21" s="445"/>
      <c r="J21" s="446"/>
    </row>
    <row r="22" spans="2:10">
      <c r="B22" s="320"/>
      <c r="C22" s="321"/>
      <c r="D22" s="321"/>
      <c r="E22" s="445"/>
      <c r="F22" s="445"/>
      <c r="G22" s="445"/>
      <c r="H22" s="445"/>
      <c r="I22" s="445"/>
      <c r="J22" s="446"/>
    </row>
    <row r="23" spans="2:10">
      <c r="B23" s="320"/>
      <c r="C23" s="321"/>
      <c r="D23" s="321"/>
      <c r="E23" s="445"/>
      <c r="F23" s="445"/>
      <c r="G23" s="445"/>
      <c r="H23" s="445"/>
      <c r="I23" s="445"/>
      <c r="J23" s="446"/>
    </row>
    <row r="24" spans="2:10">
      <c r="B24" s="320"/>
      <c r="C24" s="321"/>
      <c r="D24" s="321"/>
      <c r="E24" s="445"/>
      <c r="F24" s="445"/>
      <c r="G24" s="445"/>
      <c r="H24" s="445"/>
      <c r="I24" s="445"/>
      <c r="J24" s="446"/>
    </row>
    <row r="25" spans="2:10">
      <c r="B25" s="320"/>
      <c r="C25" s="321"/>
      <c r="D25" s="321"/>
      <c r="E25" s="445"/>
      <c r="F25" s="445"/>
      <c r="G25" s="445"/>
      <c r="H25" s="445"/>
      <c r="I25" s="445"/>
      <c r="J25" s="446"/>
    </row>
    <row r="26" spans="2:10">
      <c r="B26" s="206"/>
      <c r="C26" s="202"/>
      <c r="D26" s="202"/>
      <c r="E26" s="202"/>
      <c r="F26" s="202"/>
      <c r="G26" s="202"/>
      <c r="H26" s="202"/>
      <c r="I26" s="202"/>
      <c r="J26" s="203"/>
    </row>
    <row r="27" spans="2:10">
      <c r="B27" s="206"/>
      <c r="C27" s="202"/>
      <c r="D27" s="202"/>
      <c r="E27" s="202"/>
      <c r="F27" s="202"/>
      <c r="G27" s="202"/>
      <c r="H27" s="202"/>
      <c r="I27" s="202"/>
      <c r="J27" s="203"/>
    </row>
    <row r="28" spans="2:10">
      <c r="B28" s="206"/>
      <c r="C28" s="202"/>
      <c r="D28" s="202"/>
      <c r="E28" s="202"/>
      <c r="F28" s="202"/>
      <c r="G28" s="202"/>
      <c r="H28" s="202"/>
      <c r="I28" s="202"/>
      <c r="J28" s="203"/>
    </row>
    <row r="29" spans="2:10">
      <c r="B29" s="206"/>
      <c r="C29" s="202"/>
      <c r="D29" s="202"/>
      <c r="E29" s="202"/>
      <c r="F29" s="202"/>
      <c r="G29" s="202"/>
      <c r="H29" s="202"/>
      <c r="I29" s="202"/>
      <c r="J29" s="203"/>
    </row>
    <row r="30" spans="2:10">
      <c r="B30" s="206"/>
      <c r="C30" s="202"/>
      <c r="D30" s="202"/>
      <c r="E30" s="202"/>
      <c r="F30" s="202"/>
      <c r="G30" s="202"/>
      <c r="H30" s="202"/>
      <c r="I30" s="202"/>
      <c r="J30" s="203"/>
    </row>
    <row r="31" spans="2:10" ht="6.75" customHeight="1"/>
  </sheetData>
  <sheetProtection password="D6CB" sheet="1" objects="1" scenarios="1" formatCells="0" formatColumns="0" formatRows="0" insertColumns="0" insertRows="0" deleteColumns="0" deleteRows="0" selectLockedCells="1"/>
  <mergeCells count="3">
    <mergeCell ref="E4:F4"/>
    <mergeCell ref="G4:I4"/>
    <mergeCell ref="B4:D4"/>
  </mergeCells>
  <pageMargins left="0.39370078740157483" right="0.39370078740157483" top="0.39370078740157483" bottom="0.39370078740157483" header="0" footer="0"/>
  <pageSetup paperSize="9" scale="6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2">
    <pageSetUpPr fitToPage="1"/>
  </sheetPr>
  <dimension ref="A1:L26"/>
  <sheetViews>
    <sheetView showGridLines="0" view="pageBreakPreview" zoomScale="80" zoomScaleSheetLayoutView="80" workbookViewId="0">
      <selection activeCell="M16" sqref="M16"/>
    </sheetView>
  </sheetViews>
  <sheetFormatPr defaultColWidth="9.140625" defaultRowHeight="12.75"/>
  <cols>
    <col min="1" max="1" width="1.7109375" style="78" customWidth="1"/>
    <col min="2" max="2" width="7.140625" style="74" customWidth="1"/>
    <col min="3" max="3" width="20.85546875" style="74" customWidth="1"/>
    <col min="4" max="4" width="26.140625" style="75" customWidth="1"/>
    <col min="5" max="5" width="29.5703125" style="75" customWidth="1"/>
    <col min="6" max="6" width="23.28515625" style="165" customWidth="1"/>
    <col min="7" max="7" width="18.140625" style="77" customWidth="1"/>
    <col min="8" max="8" width="18.28515625" style="79" customWidth="1"/>
    <col min="9" max="9" width="20" style="78" customWidth="1"/>
    <col min="10" max="10" width="1.7109375" style="78" customWidth="1"/>
    <col min="11" max="16384" width="9.140625" style="78"/>
  </cols>
  <sheetData>
    <row r="1" spans="1:12" ht="7.9" customHeight="1">
      <c r="A1" s="1063"/>
      <c r="B1" s="1064"/>
      <c r="C1" s="1064"/>
      <c r="D1" s="1065"/>
      <c r="E1" s="1065"/>
      <c r="F1" s="1066"/>
      <c r="G1" s="1067"/>
      <c r="H1" s="1068"/>
      <c r="I1" s="1063"/>
    </row>
    <row r="2" spans="1:12" s="1" customFormat="1" ht="15.75">
      <c r="A2" s="574"/>
      <c r="B2" s="580" t="s">
        <v>889</v>
      </c>
      <c r="C2" s="580"/>
      <c r="D2" s="1065"/>
      <c r="E2" s="1069"/>
      <c r="F2" s="1070"/>
      <c r="G2" s="778"/>
      <c r="H2" s="778"/>
      <c r="I2" s="574"/>
    </row>
    <row r="3" spans="1:12" s="1" customFormat="1">
      <c r="A3" s="574"/>
      <c r="B3" s="1071"/>
      <c r="C3" s="1071"/>
      <c r="D3" s="1071"/>
      <c r="E3" s="582"/>
      <c r="F3" s="1072"/>
      <c r="G3" s="1073"/>
      <c r="H3" s="574"/>
      <c r="I3" s="574"/>
    </row>
    <row r="4" spans="1:12">
      <c r="A4" s="1063"/>
      <c r="B4" s="1074" t="s">
        <v>893</v>
      </c>
      <c r="C4" s="1075" t="s">
        <v>1036</v>
      </c>
      <c r="D4" s="1075" t="s">
        <v>453</v>
      </c>
      <c r="E4" s="1075" t="s">
        <v>454</v>
      </c>
      <c r="F4" s="1076" t="s">
        <v>455</v>
      </c>
      <c r="G4" s="1075" t="s">
        <v>456</v>
      </c>
      <c r="H4" s="1075" t="s">
        <v>457</v>
      </c>
      <c r="I4" s="1077" t="s">
        <v>458</v>
      </c>
    </row>
    <row r="5" spans="1:12">
      <c r="B5" s="175">
        <v>1</v>
      </c>
      <c r="C5" s="175"/>
      <c r="D5" s="176"/>
      <c r="E5" s="176"/>
      <c r="F5" s="178"/>
      <c r="G5" s="179"/>
      <c r="H5" s="180"/>
      <c r="I5" s="180"/>
      <c r="L5" s="225" t="s">
        <v>449</v>
      </c>
    </row>
    <row r="6" spans="1:12">
      <c r="B6" s="175">
        <v>2</v>
      </c>
      <c r="C6" s="175"/>
      <c r="D6" s="176"/>
      <c r="E6" s="176"/>
      <c r="F6" s="178"/>
      <c r="G6" s="179"/>
      <c r="H6" s="180"/>
      <c r="I6" s="180"/>
      <c r="L6" s="501" t="s">
        <v>450</v>
      </c>
    </row>
    <row r="7" spans="1:12">
      <c r="B7" s="175">
        <v>3</v>
      </c>
      <c r="C7" s="175"/>
      <c r="D7" s="176"/>
      <c r="E7" s="176"/>
      <c r="F7" s="178"/>
      <c r="G7" s="179"/>
      <c r="H7" s="180"/>
      <c r="I7" s="180"/>
      <c r="L7" s="502" t="s">
        <v>451</v>
      </c>
    </row>
    <row r="8" spans="1:12">
      <c r="B8" s="175">
        <v>4</v>
      </c>
      <c r="C8" s="175"/>
      <c r="D8" s="176"/>
      <c r="E8" s="176"/>
      <c r="F8" s="178"/>
      <c r="G8" s="179"/>
      <c r="H8" s="180"/>
      <c r="I8" s="180"/>
      <c r="L8" s="503" t="s">
        <v>452</v>
      </c>
    </row>
    <row r="9" spans="1:12">
      <c r="B9" s="175">
        <v>5</v>
      </c>
      <c r="C9" s="175"/>
      <c r="D9" s="176"/>
      <c r="E9" s="176"/>
      <c r="F9" s="178"/>
      <c r="G9" s="179"/>
      <c r="H9" s="180"/>
      <c r="I9" s="180"/>
    </row>
    <row r="10" spans="1:12">
      <c r="B10" s="175">
        <v>6</v>
      </c>
      <c r="C10" s="175"/>
      <c r="D10" s="176"/>
      <c r="E10" s="176"/>
      <c r="F10" s="178"/>
      <c r="G10" s="179"/>
      <c r="H10" s="180"/>
      <c r="I10" s="180"/>
    </row>
    <row r="11" spans="1:12">
      <c r="B11" s="175">
        <v>7</v>
      </c>
      <c r="C11" s="175"/>
      <c r="D11" s="176"/>
      <c r="E11" s="176"/>
      <c r="F11" s="178"/>
      <c r="G11" s="179"/>
      <c r="H11" s="180"/>
      <c r="I11" s="180"/>
    </row>
    <row r="12" spans="1:12">
      <c r="B12" s="175">
        <v>8</v>
      </c>
      <c r="C12" s="175"/>
      <c r="D12" s="176"/>
      <c r="E12" s="176"/>
      <c r="F12" s="178"/>
      <c r="G12" s="179"/>
      <c r="H12" s="180"/>
      <c r="I12" s="180"/>
    </row>
    <row r="13" spans="1:12">
      <c r="B13" s="175">
        <v>9</v>
      </c>
      <c r="C13" s="175"/>
      <c r="D13" s="176"/>
      <c r="E13" s="176"/>
      <c r="F13" s="178"/>
      <c r="G13" s="179"/>
      <c r="H13" s="180"/>
      <c r="I13" s="180"/>
    </row>
    <row r="14" spans="1:12">
      <c r="B14" s="175">
        <v>10</v>
      </c>
      <c r="C14" s="175"/>
      <c r="D14" s="176"/>
      <c r="E14" s="176"/>
      <c r="F14" s="178"/>
      <c r="G14" s="179"/>
      <c r="H14" s="180"/>
      <c r="I14" s="180"/>
    </row>
    <row r="15" spans="1:12">
      <c r="B15" s="175">
        <v>11</v>
      </c>
      <c r="C15" s="175"/>
      <c r="D15" s="176"/>
      <c r="E15" s="176"/>
      <c r="F15" s="178"/>
      <c r="G15" s="179"/>
      <c r="H15" s="180"/>
      <c r="I15" s="180"/>
    </row>
    <row r="16" spans="1:12">
      <c r="B16" s="175">
        <v>12</v>
      </c>
      <c r="C16" s="175"/>
      <c r="D16" s="176"/>
      <c r="E16" s="176"/>
      <c r="F16" s="178"/>
      <c r="G16" s="179"/>
      <c r="H16" s="180"/>
      <c r="I16" s="180"/>
    </row>
    <row r="17" spans="2:9">
      <c r="B17" s="175">
        <v>13</v>
      </c>
      <c r="C17" s="175"/>
      <c r="D17" s="176"/>
      <c r="E17" s="176"/>
      <c r="F17" s="178"/>
      <c r="G17" s="179"/>
      <c r="H17" s="180"/>
      <c r="I17" s="180"/>
    </row>
    <row r="18" spans="2:9">
      <c r="B18" s="175">
        <v>14</v>
      </c>
      <c r="C18" s="175"/>
      <c r="D18" s="176"/>
      <c r="E18" s="176"/>
      <c r="F18" s="178"/>
      <c r="G18" s="179"/>
      <c r="H18" s="180"/>
      <c r="I18" s="180"/>
    </row>
    <row r="19" spans="2:9">
      <c r="B19" s="175">
        <v>15</v>
      </c>
      <c r="C19" s="175"/>
      <c r="D19" s="176"/>
      <c r="E19" s="176"/>
      <c r="F19" s="178"/>
      <c r="G19" s="179"/>
      <c r="H19" s="180"/>
      <c r="I19" s="180"/>
    </row>
    <row r="20" spans="2:9">
      <c r="B20" s="175">
        <v>16</v>
      </c>
      <c r="C20" s="175"/>
      <c r="D20" s="176"/>
      <c r="E20" s="176"/>
      <c r="F20" s="178"/>
      <c r="G20" s="179"/>
      <c r="H20" s="180"/>
      <c r="I20" s="180"/>
    </row>
    <row r="21" spans="2:9">
      <c r="B21" s="175">
        <v>17</v>
      </c>
      <c r="C21" s="175"/>
      <c r="D21" s="176"/>
      <c r="E21" s="176"/>
      <c r="F21" s="178"/>
      <c r="G21" s="179"/>
      <c r="H21" s="180"/>
      <c r="I21" s="180"/>
    </row>
    <row r="22" spans="2:9">
      <c r="B22" s="175">
        <v>18</v>
      </c>
      <c r="C22" s="175"/>
      <c r="D22" s="176"/>
      <c r="E22" s="176"/>
      <c r="F22" s="178"/>
      <c r="G22" s="179"/>
      <c r="H22" s="180"/>
      <c r="I22" s="180"/>
    </row>
    <row r="23" spans="2:9">
      <c r="B23" s="175">
        <v>19</v>
      </c>
      <c r="C23" s="175"/>
      <c r="D23" s="176"/>
      <c r="E23" s="176"/>
      <c r="F23" s="178"/>
      <c r="G23" s="179"/>
      <c r="H23" s="180"/>
      <c r="I23" s="180"/>
    </row>
    <row r="24" spans="2:9" ht="12.6" customHeight="1">
      <c r="B24" s="175">
        <v>20</v>
      </c>
      <c r="C24" s="175"/>
      <c r="D24" s="176"/>
      <c r="E24" s="176"/>
      <c r="F24" s="178"/>
      <c r="G24" s="179"/>
      <c r="H24" s="180"/>
      <c r="I24" s="180"/>
    </row>
    <row r="25" spans="2:9">
      <c r="B25" s="175" t="s">
        <v>36</v>
      </c>
      <c r="C25" s="175"/>
      <c r="D25" s="176"/>
      <c r="E25" s="176"/>
      <c r="F25" s="178"/>
      <c r="G25" s="179"/>
      <c r="H25" s="181"/>
      <c r="I25" s="180"/>
    </row>
    <row r="26" spans="2:9" ht="7.9" customHeight="1"/>
  </sheetData>
  <sheetProtection password="D6CB" sheet="1" objects="1" scenarios="1" formatCells="0" formatColumns="0" formatRows="0" insertColumns="0" insertRows="0" deleteColumns="0" deleteRows="0" selectLockedCells="1"/>
  <autoFilter ref="D4:H4"/>
  <dataValidations count="2">
    <dataValidation type="list" allowBlank="1" showInputMessage="1" showErrorMessage="1" sqref="H25:H64958">
      <formula1>Usul</formula1>
    </dataValidation>
    <dataValidation type="list" allowBlank="1" showInputMessage="1" showErrorMessage="1" sqref="H5:H24">
      <formula1>$L$5:$L$8</formula1>
    </dataValidation>
  </dataValidations>
  <pageMargins left="0.39370078740157483" right="0.39370078740157483" top="0.39370078740157483" bottom="0.39370078740157483" header="0" footer="0"/>
  <pageSetup paperSize="9" scale="58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3">
    <pageSetUpPr fitToPage="1"/>
  </sheetPr>
  <dimension ref="A1:J27"/>
  <sheetViews>
    <sheetView showGridLines="0" view="pageBreakPreview" zoomScale="80" zoomScaleNormal="85" zoomScaleSheetLayoutView="80" workbookViewId="0">
      <selection activeCell="I1" sqref="I1"/>
    </sheetView>
  </sheetViews>
  <sheetFormatPr defaultColWidth="9.140625" defaultRowHeight="12.75"/>
  <cols>
    <col min="1" max="1" width="1.7109375" style="78" customWidth="1"/>
    <col min="2" max="2" width="9.7109375" style="74" customWidth="1"/>
    <col min="3" max="3" width="18.42578125" style="74" customWidth="1"/>
    <col min="4" max="4" width="19.85546875" style="75" customWidth="1"/>
    <col min="5" max="5" width="27.7109375" style="75" customWidth="1"/>
    <col min="6" max="6" width="19.7109375" style="76" customWidth="1"/>
    <col min="7" max="7" width="20.7109375" style="165" customWidth="1"/>
    <col min="8" max="8" width="18.140625" style="77" customWidth="1"/>
    <col min="9" max="9" width="1.7109375" style="79" customWidth="1"/>
    <col min="10" max="10" width="20" style="78" customWidth="1"/>
    <col min="11" max="16384" width="9.140625" style="78"/>
  </cols>
  <sheetData>
    <row r="1" spans="1:10" ht="7.9" customHeight="1">
      <c r="A1" s="1063"/>
      <c r="B1" s="1064"/>
      <c r="C1" s="1064"/>
      <c r="D1" s="1065"/>
      <c r="E1" s="1065"/>
      <c r="F1" s="1078"/>
      <c r="G1" s="1066"/>
      <c r="H1" s="1067"/>
    </row>
    <row r="2" spans="1:10" s="1" customFormat="1" ht="15.75">
      <c r="A2" s="574"/>
      <c r="B2" s="580" t="s">
        <v>892</v>
      </c>
      <c r="C2" s="580"/>
      <c r="D2" s="1065"/>
      <c r="E2" s="1069"/>
      <c r="F2" s="778"/>
      <c r="G2" s="1070"/>
      <c r="H2" s="778"/>
      <c r="I2" s="81"/>
    </row>
    <row r="3" spans="1:10" s="1" customFormat="1" ht="7.9" customHeight="1" thickBot="1">
      <c r="A3" s="574"/>
      <c r="B3" s="772"/>
      <c r="C3" s="772"/>
      <c r="D3" s="1065"/>
      <c r="E3" s="1069"/>
      <c r="F3" s="778"/>
      <c r="G3" s="1070"/>
      <c r="H3" s="778"/>
      <c r="I3" s="81"/>
    </row>
    <row r="4" spans="1:10" s="1" customFormat="1">
      <c r="A4" s="574"/>
      <c r="B4" s="1079" t="s">
        <v>893</v>
      </c>
      <c r="C4" s="1080" t="s">
        <v>1036</v>
      </c>
      <c r="D4" s="1080" t="s">
        <v>453</v>
      </c>
      <c r="E4" s="1081" t="s">
        <v>454</v>
      </c>
      <c r="F4" s="1081" t="s">
        <v>1037</v>
      </c>
      <c r="G4" s="1080" t="s">
        <v>890</v>
      </c>
      <c r="H4" s="1082" t="s">
        <v>891</v>
      </c>
      <c r="I4" s="167"/>
    </row>
    <row r="5" spans="1:10" s="1" customFormat="1">
      <c r="B5" s="185">
        <v>1</v>
      </c>
      <c r="C5" s="440"/>
      <c r="D5" s="11"/>
      <c r="E5" s="182"/>
      <c r="F5" s="183"/>
      <c r="G5" s="184"/>
      <c r="H5" s="186"/>
      <c r="I5" s="168"/>
    </row>
    <row r="6" spans="1:10" s="1" customFormat="1">
      <c r="B6" s="185">
        <v>2</v>
      </c>
      <c r="C6" s="440"/>
      <c r="D6" s="11"/>
      <c r="E6" s="182"/>
      <c r="F6" s="183"/>
      <c r="G6" s="184"/>
      <c r="H6" s="186"/>
      <c r="I6" s="169"/>
    </row>
    <row r="7" spans="1:10">
      <c r="B7" s="185">
        <v>3</v>
      </c>
      <c r="C7" s="440"/>
      <c r="D7" s="172"/>
      <c r="E7" s="172"/>
      <c r="F7" s="173"/>
      <c r="G7" s="174"/>
      <c r="H7" s="187"/>
      <c r="I7" s="170"/>
      <c r="J7" s="171"/>
    </row>
    <row r="8" spans="1:10">
      <c r="B8" s="185">
        <v>4</v>
      </c>
      <c r="C8" s="440"/>
      <c r="D8" s="176"/>
      <c r="E8" s="176"/>
      <c r="F8" s="177"/>
      <c r="G8" s="178"/>
      <c r="H8" s="188"/>
      <c r="I8" s="78"/>
    </row>
    <row r="9" spans="1:10">
      <c r="B9" s="185">
        <v>5</v>
      </c>
      <c r="C9" s="440"/>
      <c r="D9" s="176"/>
      <c r="E9" s="176"/>
      <c r="F9" s="177"/>
      <c r="G9" s="178"/>
      <c r="H9" s="188"/>
      <c r="I9" s="78"/>
    </row>
    <row r="10" spans="1:10">
      <c r="B10" s="185">
        <v>6</v>
      </c>
      <c r="C10" s="440"/>
      <c r="D10" s="176"/>
      <c r="E10" s="176"/>
      <c r="F10" s="177"/>
      <c r="G10" s="178"/>
      <c r="H10" s="188"/>
      <c r="I10" s="78"/>
    </row>
    <row r="11" spans="1:10">
      <c r="B11" s="185">
        <v>7</v>
      </c>
      <c r="C11" s="440"/>
      <c r="D11" s="176"/>
      <c r="E11" s="176"/>
      <c r="F11" s="177"/>
      <c r="G11" s="178"/>
      <c r="H11" s="188"/>
      <c r="I11" s="78"/>
    </row>
    <row r="12" spans="1:10">
      <c r="B12" s="185">
        <v>8</v>
      </c>
      <c r="C12" s="440"/>
      <c r="D12" s="176"/>
      <c r="E12" s="176"/>
      <c r="F12" s="177"/>
      <c r="G12" s="178"/>
      <c r="H12" s="188"/>
      <c r="I12" s="78"/>
    </row>
    <row r="13" spans="1:10">
      <c r="B13" s="185">
        <v>9</v>
      </c>
      <c r="C13" s="440"/>
      <c r="D13" s="176"/>
      <c r="E13" s="176"/>
      <c r="F13" s="177"/>
      <c r="G13" s="178"/>
      <c r="H13" s="188"/>
      <c r="I13" s="78"/>
    </row>
    <row r="14" spans="1:10">
      <c r="B14" s="185">
        <v>10</v>
      </c>
      <c r="C14" s="440"/>
      <c r="D14" s="176"/>
      <c r="E14" s="176"/>
      <c r="F14" s="177"/>
      <c r="G14" s="178"/>
      <c r="H14" s="188"/>
      <c r="I14" s="78"/>
    </row>
    <row r="15" spans="1:10">
      <c r="B15" s="185">
        <v>11</v>
      </c>
      <c r="C15" s="440"/>
      <c r="D15" s="176"/>
      <c r="E15" s="176"/>
      <c r="F15" s="177"/>
      <c r="G15" s="178"/>
      <c r="H15" s="188"/>
      <c r="I15" s="78"/>
    </row>
    <row r="16" spans="1:10">
      <c r="B16" s="185">
        <v>12</v>
      </c>
      <c r="C16" s="440"/>
      <c r="D16" s="176"/>
      <c r="E16" s="176"/>
      <c r="F16" s="177"/>
      <c r="G16" s="178"/>
      <c r="H16" s="188"/>
      <c r="I16" s="78"/>
    </row>
    <row r="17" spans="2:9">
      <c r="B17" s="185">
        <v>13</v>
      </c>
      <c r="C17" s="440"/>
      <c r="D17" s="176"/>
      <c r="E17" s="176"/>
      <c r="F17" s="177"/>
      <c r="G17" s="178"/>
      <c r="H17" s="188"/>
      <c r="I17" s="78"/>
    </row>
    <row r="18" spans="2:9">
      <c r="B18" s="185">
        <v>14</v>
      </c>
      <c r="C18" s="440"/>
      <c r="D18" s="176"/>
      <c r="E18" s="176"/>
      <c r="F18" s="177"/>
      <c r="G18" s="178"/>
      <c r="H18" s="188"/>
      <c r="I18" s="78"/>
    </row>
    <row r="19" spans="2:9">
      <c r="B19" s="185">
        <v>15</v>
      </c>
      <c r="C19" s="440"/>
      <c r="D19" s="176"/>
      <c r="E19" s="176"/>
      <c r="F19" s="177"/>
      <c r="G19" s="178"/>
      <c r="H19" s="188"/>
      <c r="I19" s="78"/>
    </row>
    <row r="20" spans="2:9">
      <c r="B20" s="185">
        <v>16</v>
      </c>
      <c r="C20" s="440"/>
      <c r="D20" s="176"/>
      <c r="E20" s="176"/>
      <c r="F20" s="177"/>
      <c r="G20" s="178"/>
      <c r="H20" s="188"/>
      <c r="I20" s="78"/>
    </row>
    <row r="21" spans="2:9">
      <c r="B21" s="185">
        <v>17</v>
      </c>
      <c r="C21" s="440"/>
      <c r="D21" s="176"/>
      <c r="E21" s="176"/>
      <c r="F21" s="177"/>
      <c r="G21" s="178"/>
      <c r="H21" s="188"/>
      <c r="I21" s="78"/>
    </row>
    <row r="22" spans="2:9">
      <c r="B22" s="185">
        <v>18</v>
      </c>
      <c r="C22" s="440"/>
      <c r="D22" s="176"/>
      <c r="E22" s="176"/>
      <c r="F22" s="177"/>
      <c r="G22" s="178"/>
      <c r="H22" s="188"/>
      <c r="I22" s="78"/>
    </row>
    <row r="23" spans="2:9">
      <c r="B23" s="185">
        <v>19</v>
      </c>
      <c r="C23" s="440"/>
      <c r="D23" s="176"/>
      <c r="E23" s="176"/>
      <c r="F23" s="177"/>
      <c r="G23" s="178"/>
      <c r="H23" s="188"/>
      <c r="I23" s="78"/>
    </row>
    <row r="24" spans="2:9">
      <c r="B24" s="185">
        <v>20</v>
      </c>
      <c r="C24" s="440"/>
      <c r="D24" s="176"/>
      <c r="E24" s="176"/>
      <c r="F24" s="177"/>
      <c r="G24" s="178"/>
      <c r="H24" s="188"/>
      <c r="I24" s="78"/>
    </row>
    <row r="25" spans="2:9" ht="13.5" thickBot="1">
      <c r="B25" s="189" t="s">
        <v>36</v>
      </c>
      <c r="C25" s="441"/>
      <c r="D25" s="190"/>
      <c r="E25" s="190"/>
      <c r="F25" s="191"/>
      <c r="G25" s="192"/>
      <c r="H25" s="193"/>
      <c r="I25" s="78"/>
    </row>
    <row r="26" spans="2:9" ht="7.9" customHeight="1">
      <c r="I26" s="78"/>
    </row>
    <row r="27" spans="2:9">
      <c r="I27" s="78"/>
    </row>
  </sheetData>
  <sheetProtection password="D6CB" sheet="1" objects="1" scenarios="1" formatCells="0" formatColumns="0" formatRows="0" insertColumns="0" insertRows="0" deleteColumns="0" deleteRows="0" selectLockedCells="1"/>
  <autoFilter ref="D4:H4"/>
  <dataValidations count="2">
    <dataValidation type="list" allowBlank="1" showInputMessage="1" showErrorMessage="1" sqref="I8:I27">
      <formula1>$I$4:$I$6</formula1>
    </dataValidation>
    <dataValidation type="list" allowBlank="1" showInputMessage="1" showErrorMessage="1" sqref="I28:I64961">
      <formula1>Usul</formula1>
    </dataValidation>
  </dataValidations>
  <pageMargins left="0.39370078740157483" right="0.39370078740157483" top="0.39370078740157483" bottom="0.39370078740157483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4">
    <pageSetUpPr fitToPage="1"/>
  </sheetPr>
  <dimension ref="A1:AJ233"/>
  <sheetViews>
    <sheetView showGridLines="0" view="pageBreakPreview" topLeftCell="M1" zoomScale="80" zoomScaleNormal="85" zoomScaleSheetLayoutView="80" workbookViewId="0">
      <selection activeCell="AE3" sqref="AE3"/>
    </sheetView>
  </sheetViews>
  <sheetFormatPr defaultColWidth="8.85546875" defaultRowHeight="14.25"/>
  <cols>
    <col min="1" max="1" width="1.7109375" style="369" customWidth="1"/>
    <col min="2" max="2" width="7.7109375" style="369" customWidth="1"/>
    <col min="3" max="3" width="10.42578125" style="369" bestFit="1" customWidth="1"/>
    <col min="4" max="4" width="14.5703125" style="369" bestFit="1" customWidth="1"/>
    <col min="5" max="5" width="12.42578125" style="369" bestFit="1" customWidth="1"/>
    <col min="6" max="6" width="7" style="369" customWidth="1"/>
    <col min="7" max="7" width="11.28515625" style="369" bestFit="1" customWidth="1"/>
    <col min="8" max="8" width="13.28515625" style="369" bestFit="1" customWidth="1"/>
    <col min="9" max="9" width="12" style="369" bestFit="1" customWidth="1"/>
    <col min="10" max="10" width="13.85546875" style="369" bestFit="1" customWidth="1"/>
    <col min="11" max="11" width="5.42578125" style="369" bestFit="1" customWidth="1"/>
    <col min="12" max="12" width="10.5703125" style="369" customWidth="1"/>
    <col min="13" max="13" width="15" style="369" customWidth="1"/>
    <col min="14" max="14" width="12.140625" style="369" customWidth="1"/>
    <col min="15" max="15" width="14.85546875" style="369" customWidth="1"/>
    <col min="16" max="16" width="5.42578125" style="369" bestFit="1" customWidth="1"/>
    <col min="17" max="17" width="10.42578125" style="369" bestFit="1" customWidth="1"/>
    <col min="18" max="18" width="13.28515625" style="369" bestFit="1" customWidth="1"/>
    <col min="19" max="19" width="12" style="369" bestFit="1" customWidth="1"/>
    <col min="20" max="20" width="16.7109375" style="369" customWidth="1"/>
    <col min="21" max="21" width="19.28515625" style="369" bestFit="1" customWidth="1"/>
    <col min="22" max="22" width="8.28515625" style="369" customWidth="1"/>
    <col min="23" max="23" width="10.7109375" style="369" bestFit="1" customWidth="1"/>
    <col min="24" max="24" width="13.85546875" style="369" customWidth="1"/>
    <col min="25" max="25" width="13.28515625" style="369" bestFit="1" customWidth="1"/>
    <col min="26" max="26" width="5.42578125" style="369" bestFit="1" customWidth="1"/>
    <col min="27" max="27" width="12" style="369" bestFit="1" customWidth="1"/>
    <col min="28" max="29" width="13.7109375" style="369" customWidth="1"/>
    <col min="30" max="31" width="9.28515625" style="369" customWidth="1"/>
    <col min="32" max="32" width="20.7109375" style="369" bestFit="1" customWidth="1"/>
    <col min="33" max="34" width="8.85546875" style="369"/>
    <col min="35" max="35" width="22.7109375" style="369" bestFit="1" customWidth="1"/>
    <col min="36" max="16384" width="8.85546875" style="369"/>
  </cols>
  <sheetData>
    <row r="1" spans="1:36" ht="8.4499999999999993" customHeight="1">
      <c r="A1" s="751"/>
      <c r="B1" s="751"/>
      <c r="C1" s="751"/>
      <c r="D1" s="751"/>
      <c r="E1" s="751"/>
      <c r="F1" s="751"/>
      <c r="G1" s="751"/>
      <c r="H1" s="751"/>
      <c r="I1" s="751"/>
      <c r="J1" s="751"/>
      <c r="K1" s="751"/>
      <c r="L1" s="751"/>
      <c r="M1" s="751"/>
      <c r="N1" s="751"/>
      <c r="O1" s="751"/>
      <c r="P1" s="751"/>
      <c r="Q1" s="751"/>
      <c r="R1" s="751"/>
      <c r="S1" s="751"/>
      <c r="T1" s="751"/>
      <c r="U1" s="751"/>
      <c r="V1" s="751"/>
      <c r="W1" s="751"/>
      <c r="X1" s="751"/>
      <c r="Y1" s="751"/>
      <c r="Z1" s="751"/>
      <c r="AA1" s="751"/>
      <c r="AB1" s="751"/>
      <c r="AC1" s="751"/>
      <c r="AD1" s="751"/>
    </row>
    <row r="2" spans="1:36" ht="15.75">
      <c r="A2" s="751"/>
      <c r="B2" s="638" t="s">
        <v>907</v>
      </c>
      <c r="C2" s="751"/>
      <c r="D2" s="751"/>
      <c r="E2" s="751"/>
      <c r="F2" s="751"/>
      <c r="G2" s="751"/>
      <c r="H2" s="751"/>
      <c r="I2" s="751"/>
      <c r="J2" s="751"/>
      <c r="K2" s="751"/>
      <c r="L2" s="751"/>
      <c r="M2" s="751"/>
      <c r="N2" s="751"/>
      <c r="O2" s="751"/>
      <c r="P2" s="751"/>
      <c r="Q2" s="751"/>
      <c r="R2" s="751"/>
      <c r="S2" s="751"/>
      <c r="T2" s="751"/>
      <c r="U2" s="751"/>
      <c r="V2" s="751"/>
      <c r="W2" s="751"/>
      <c r="X2" s="751"/>
      <c r="Y2" s="751"/>
      <c r="Z2" s="751"/>
      <c r="AA2" s="751"/>
      <c r="AB2" s="751"/>
      <c r="AC2" s="751"/>
      <c r="AD2" s="751"/>
    </row>
    <row r="3" spans="1:36" ht="9" customHeight="1">
      <c r="A3" s="751"/>
      <c r="B3" s="752"/>
      <c r="C3" s="751"/>
      <c r="D3" s="751"/>
      <c r="E3" s="751"/>
      <c r="F3" s="751"/>
      <c r="G3" s="751"/>
      <c r="H3" s="751"/>
      <c r="I3" s="751"/>
      <c r="J3" s="751"/>
      <c r="K3" s="751"/>
      <c r="L3" s="751"/>
      <c r="M3" s="751"/>
      <c r="N3" s="751"/>
      <c r="O3" s="751"/>
      <c r="P3" s="751"/>
      <c r="Q3" s="751"/>
      <c r="R3" s="751"/>
      <c r="S3" s="751"/>
      <c r="T3" s="751"/>
      <c r="U3" s="751"/>
      <c r="V3" s="751"/>
      <c r="W3" s="751"/>
      <c r="X3" s="751"/>
      <c r="Y3" s="751"/>
      <c r="Z3" s="751"/>
      <c r="AA3" s="751"/>
      <c r="AB3" s="751"/>
      <c r="AC3" s="751"/>
      <c r="AD3" s="751"/>
    </row>
    <row r="4" spans="1:36">
      <c r="A4" s="751"/>
      <c r="B4" s="1083" t="s">
        <v>102</v>
      </c>
      <c r="C4" s="751"/>
      <c r="D4" s="751"/>
      <c r="E4" s="751"/>
      <c r="F4" s="751"/>
      <c r="G4" s="751"/>
      <c r="H4" s="751"/>
      <c r="I4" s="751"/>
      <c r="J4" s="751"/>
      <c r="K4" s="751"/>
      <c r="L4" s="751"/>
      <c r="M4" s="1084"/>
      <c r="N4" s="1084"/>
      <c r="O4" s="751"/>
      <c r="P4" s="751"/>
      <c r="Q4" s="751"/>
      <c r="R4" s="751"/>
      <c r="S4" s="751"/>
      <c r="T4" s="751"/>
      <c r="U4" s="751"/>
      <c r="V4" s="751"/>
      <c r="W4" s="751"/>
      <c r="X4" s="751"/>
      <c r="Y4" s="751"/>
      <c r="Z4" s="751"/>
      <c r="AA4" s="751"/>
      <c r="AB4" s="751"/>
      <c r="AC4" s="751"/>
      <c r="AD4" s="751"/>
    </row>
    <row r="5" spans="1:36">
      <c r="A5" s="751"/>
      <c r="B5" s="1085" t="s">
        <v>1075</v>
      </c>
      <c r="C5" s="1084"/>
      <c r="D5" s="751"/>
      <c r="E5" s="751"/>
      <c r="F5" s="751"/>
      <c r="G5" s="751"/>
      <c r="H5" s="751"/>
      <c r="I5" s="751"/>
      <c r="J5" s="751"/>
      <c r="K5" s="751"/>
      <c r="L5" s="751"/>
      <c r="M5" s="1084"/>
      <c r="N5" s="1084"/>
      <c r="O5" s="1084"/>
      <c r="P5" s="751"/>
      <c r="Q5" s="751"/>
      <c r="R5" s="751"/>
      <c r="S5" s="751"/>
      <c r="T5" s="751"/>
      <c r="U5" s="751"/>
      <c r="V5" s="751"/>
      <c r="W5" s="751"/>
      <c r="X5" s="751"/>
      <c r="Y5" s="751"/>
      <c r="Z5" s="751"/>
      <c r="AA5" s="751"/>
      <c r="AB5" s="751"/>
      <c r="AC5" s="751"/>
      <c r="AD5" s="751"/>
    </row>
    <row r="6" spans="1:36">
      <c r="A6" s="751"/>
      <c r="B6" s="1085" t="s">
        <v>1077</v>
      </c>
      <c r="C6" s="1084"/>
      <c r="D6" s="751"/>
      <c r="E6" s="751"/>
      <c r="F6" s="751"/>
      <c r="G6" s="751"/>
      <c r="H6" s="751"/>
      <c r="I6" s="751"/>
      <c r="J6" s="751"/>
      <c r="K6" s="751"/>
      <c r="L6" s="751"/>
      <c r="M6" s="1084"/>
      <c r="N6" s="1084"/>
      <c r="O6" s="1084"/>
      <c r="P6" s="751"/>
      <c r="Q6" s="751"/>
      <c r="R6" s="751"/>
      <c r="S6" s="751"/>
      <c r="T6" s="751"/>
      <c r="U6" s="751"/>
      <c r="V6" s="751"/>
      <c r="W6" s="751"/>
      <c r="X6" s="751"/>
      <c r="Y6" s="751"/>
      <c r="Z6" s="751"/>
      <c r="AA6" s="751"/>
      <c r="AB6" s="751"/>
      <c r="AC6" s="751"/>
      <c r="AD6" s="751"/>
    </row>
    <row r="7" spans="1:36">
      <c r="A7" s="751"/>
      <c r="B7" s="1086" t="s">
        <v>1076</v>
      </c>
      <c r="C7" s="1084"/>
      <c r="D7" s="751"/>
      <c r="E7" s="751"/>
      <c r="F7" s="751"/>
      <c r="G7" s="751"/>
      <c r="H7" s="751"/>
      <c r="I7" s="751"/>
      <c r="J7" s="751"/>
      <c r="K7" s="751"/>
      <c r="L7" s="751"/>
      <c r="M7" s="1084"/>
      <c r="N7" s="1084"/>
      <c r="O7" s="1084"/>
      <c r="P7" s="751"/>
      <c r="Q7" s="751"/>
      <c r="R7" s="751"/>
      <c r="S7" s="751"/>
      <c r="T7" s="751"/>
      <c r="U7" s="751"/>
      <c r="V7" s="751"/>
      <c r="W7" s="751"/>
      <c r="X7" s="751"/>
      <c r="Y7" s="751"/>
      <c r="Z7" s="751"/>
      <c r="AA7" s="751"/>
      <c r="AB7" s="751"/>
      <c r="AC7" s="751"/>
      <c r="AD7" s="751"/>
    </row>
    <row r="8" spans="1:36">
      <c r="A8" s="751"/>
      <c r="B8" s="1087"/>
      <c r="C8" s="751"/>
      <c r="D8" s="751"/>
      <c r="E8" s="751"/>
      <c r="F8" s="751"/>
      <c r="G8" s="751"/>
      <c r="H8" s="751"/>
      <c r="I8" s="751"/>
      <c r="J8" s="751"/>
      <c r="K8" s="751"/>
      <c r="L8" s="751"/>
      <c r="M8" s="1088"/>
      <c r="N8" s="751"/>
      <c r="O8" s="751"/>
      <c r="P8" s="751"/>
      <c r="Q8" s="751"/>
      <c r="R8" s="751"/>
      <c r="S8" s="751"/>
      <c r="T8" s="751"/>
      <c r="U8" s="751"/>
      <c r="V8" s="751"/>
      <c r="W8" s="751"/>
      <c r="X8" s="751"/>
      <c r="Y8" s="751"/>
      <c r="Z8" s="751"/>
      <c r="AA8" s="751"/>
      <c r="AB8" s="751"/>
      <c r="AC8" s="751"/>
      <c r="AD8" s="751"/>
    </row>
    <row r="9" spans="1:36" s="372" customFormat="1" ht="12.75">
      <c r="A9" s="1088"/>
      <c r="B9" s="1307" t="s">
        <v>32</v>
      </c>
      <c r="C9" s="1254" t="s">
        <v>902</v>
      </c>
      <c r="D9" s="1254"/>
      <c r="E9" s="1254"/>
      <c r="F9" s="1313" t="s">
        <v>32</v>
      </c>
      <c r="G9" s="1308" t="s">
        <v>1078</v>
      </c>
      <c r="H9" s="1309"/>
      <c r="I9" s="1309"/>
      <c r="J9" s="1310"/>
      <c r="K9" s="1314" t="s">
        <v>32</v>
      </c>
      <c r="L9" s="1311" t="s">
        <v>1079</v>
      </c>
      <c r="M9" s="1311"/>
      <c r="N9" s="1311"/>
      <c r="O9" s="1311"/>
      <c r="P9" s="1315" t="s">
        <v>32</v>
      </c>
      <c r="Q9" s="1312" t="s">
        <v>1080</v>
      </c>
      <c r="R9" s="1312"/>
      <c r="S9" s="1312"/>
      <c r="T9" s="1312"/>
      <c r="U9" s="1312"/>
      <c r="V9" s="1307" t="s">
        <v>32</v>
      </c>
      <c r="W9" s="1305" t="s">
        <v>1081</v>
      </c>
      <c r="X9" s="1305"/>
      <c r="Y9" s="1305"/>
      <c r="Z9" s="1313" t="s">
        <v>32</v>
      </c>
      <c r="AA9" s="1306" t="s">
        <v>1082</v>
      </c>
      <c r="AB9" s="1306"/>
      <c r="AC9" s="1306"/>
      <c r="AD9" s="1306"/>
    </row>
    <row r="10" spans="1:36" s="373" customFormat="1" ht="12.75">
      <c r="A10" s="1089"/>
      <c r="B10" s="1307"/>
      <c r="C10" s="755" t="s">
        <v>899</v>
      </c>
      <c r="D10" s="755" t="s">
        <v>900</v>
      </c>
      <c r="E10" s="755" t="s">
        <v>901</v>
      </c>
      <c r="F10" s="1313"/>
      <c r="G10" s="1090" t="s">
        <v>899</v>
      </c>
      <c r="H10" s="1090" t="s">
        <v>900</v>
      </c>
      <c r="I10" s="1090" t="s">
        <v>901</v>
      </c>
      <c r="J10" s="1090" t="s">
        <v>903</v>
      </c>
      <c r="K10" s="1314"/>
      <c r="L10" s="1091" t="s">
        <v>899</v>
      </c>
      <c r="M10" s="1091" t="s">
        <v>900</v>
      </c>
      <c r="N10" s="1091" t="s">
        <v>901</v>
      </c>
      <c r="O10" s="1091" t="s">
        <v>904</v>
      </c>
      <c r="P10" s="1315"/>
      <c r="Q10" s="1090" t="s">
        <v>899</v>
      </c>
      <c r="R10" s="1090" t="s">
        <v>900</v>
      </c>
      <c r="S10" s="1090" t="s">
        <v>901</v>
      </c>
      <c r="T10" s="1090" t="s">
        <v>905</v>
      </c>
      <c r="U10" s="1090" t="s">
        <v>906</v>
      </c>
      <c r="V10" s="1307"/>
      <c r="W10" s="755" t="s">
        <v>899</v>
      </c>
      <c r="X10" s="755" t="s">
        <v>900</v>
      </c>
      <c r="Y10" s="755" t="s">
        <v>901</v>
      </c>
      <c r="Z10" s="1313"/>
      <c r="AA10" s="1092" t="s">
        <v>899</v>
      </c>
      <c r="AB10" s="1092" t="s">
        <v>900</v>
      </c>
      <c r="AC10" s="1092" t="s">
        <v>901</v>
      </c>
      <c r="AD10" s="1092" t="s">
        <v>914</v>
      </c>
    </row>
    <row r="11" spans="1:36" s="372" customFormat="1" ht="15" thickBot="1">
      <c r="B11" s="367">
        <v>2014</v>
      </c>
      <c r="C11" s="368"/>
      <c r="D11" s="367"/>
      <c r="E11" s="367"/>
      <c r="F11" s="367">
        <v>2014</v>
      </c>
      <c r="G11" s="368"/>
      <c r="H11" s="368"/>
      <c r="I11" s="368"/>
      <c r="J11" s="368"/>
      <c r="K11" s="367">
        <v>2014</v>
      </c>
      <c r="L11" s="368"/>
      <c r="M11" s="368"/>
      <c r="N11" s="368"/>
      <c r="O11" s="368"/>
      <c r="P11" s="367">
        <v>2014</v>
      </c>
      <c r="Q11" s="368"/>
      <c r="R11" s="368"/>
      <c r="S11" s="368"/>
      <c r="T11" s="368"/>
      <c r="U11" s="368"/>
      <c r="V11" s="367">
        <v>2014</v>
      </c>
      <c r="W11" s="368"/>
      <c r="X11" s="368"/>
      <c r="Y11" s="368"/>
      <c r="Z11" s="367">
        <v>2014</v>
      </c>
      <c r="AA11" s="368"/>
      <c r="AB11" s="368"/>
      <c r="AC11" s="368"/>
      <c r="AD11" s="368"/>
      <c r="AF11" s="504"/>
      <c r="AG11" s="369"/>
      <c r="AH11" s="369"/>
      <c r="AI11" s="369"/>
      <c r="AJ11" s="369"/>
    </row>
    <row r="12" spans="1:36" s="372" customFormat="1">
      <c r="B12" s="367">
        <v>2014</v>
      </c>
      <c r="C12" s="368"/>
      <c r="D12" s="367"/>
      <c r="E12" s="367"/>
      <c r="F12" s="367">
        <v>2014</v>
      </c>
      <c r="G12" s="368"/>
      <c r="H12" s="368"/>
      <c r="I12" s="368"/>
      <c r="J12" s="368"/>
      <c r="K12" s="367">
        <v>2014</v>
      </c>
      <c r="L12" s="368"/>
      <c r="M12" s="368"/>
      <c r="N12" s="368"/>
      <c r="O12" s="368"/>
      <c r="P12" s="367">
        <v>2014</v>
      </c>
      <c r="Q12" s="368"/>
      <c r="R12" s="368"/>
      <c r="S12" s="368"/>
      <c r="T12" s="368"/>
      <c r="U12" s="368"/>
      <c r="V12" s="367">
        <v>2014</v>
      </c>
      <c r="W12" s="368"/>
      <c r="X12" s="368"/>
      <c r="Y12" s="368"/>
      <c r="Z12" s="367">
        <v>2014</v>
      </c>
      <c r="AA12" s="368"/>
      <c r="AB12" s="368"/>
      <c r="AC12" s="368"/>
      <c r="AD12" s="368"/>
      <c r="AF12" s="506" t="s">
        <v>1085</v>
      </c>
      <c r="AG12" s="507"/>
      <c r="AH12" s="507"/>
      <c r="AI12" s="507"/>
      <c r="AJ12" s="508"/>
    </row>
    <row r="13" spans="1:36" s="372" customFormat="1">
      <c r="B13" s="367">
        <v>2014</v>
      </c>
      <c r="C13" s="368"/>
      <c r="D13" s="367"/>
      <c r="E13" s="367"/>
      <c r="F13" s="367">
        <v>2014</v>
      </c>
      <c r="G13" s="368"/>
      <c r="H13" s="368"/>
      <c r="I13" s="368"/>
      <c r="J13" s="368"/>
      <c r="K13" s="367">
        <v>2014</v>
      </c>
      <c r="L13" s="368"/>
      <c r="M13" s="368"/>
      <c r="N13" s="368"/>
      <c r="O13" s="368"/>
      <c r="P13" s="367">
        <v>2014</v>
      </c>
      <c r="Q13" s="368"/>
      <c r="R13" s="368"/>
      <c r="S13" s="368"/>
      <c r="T13" s="368"/>
      <c r="U13" s="368"/>
      <c r="V13" s="367">
        <v>2014</v>
      </c>
      <c r="W13" s="368"/>
      <c r="X13" s="368"/>
      <c r="Y13" s="368"/>
      <c r="Z13" s="367">
        <v>2014</v>
      </c>
      <c r="AA13" s="368"/>
      <c r="AB13" s="368"/>
      <c r="AC13" s="368"/>
      <c r="AD13" s="368"/>
      <c r="AF13" s="509" t="s">
        <v>908</v>
      </c>
      <c r="AG13" s="505"/>
      <c r="AH13" s="510" t="s">
        <v>909</v>
      </c>
      <c r="AI13" s="511" t="s">
        <v>910</v>
      </c>
      <c r="AJ13" s="512"/>
    </row>
    <row r="14" spans="1:36" s="372" customFormat="1">
      <c r="B14" s="367">
        <v>2014</v>
      </c>
      <c r="C14" s="368"/>
      <c r="D14" s="367"/>
      <c r="E14" s="367"/>
      <c r="F14" s="367">
        <v>2014</v>
      </c>
      <c r="G14" s="368"/>
      <c r="H14" s="368"/>
      <c r="I14" s="368"/>
      <c r="J14" s="368"/>
      <c r="K14" s="367">
        <v>2014</v>
      </c>
      <c r="L14" s="368"/>
      <c r="M14" s="368"/>
      <c r="N14" s="368"/>
      <c r="O14" s="368"/>
      <c r="P14" s="367">
        <v>2014</v>
      </c>
      <c r="Q14" s="368"/>
      <c r="R14" s="368"/>
      <c r="S14" s="368"/>
      <c r="T14" s="368"/>
      <c r="U14" s="368"/>
      <c r="V14" s="367">
        <v>2014</v>
      </c>
      <c r="W14" s="368"/>
      <c r="X14" s="368"/>
      <c r="Y14" s="368"/>
      <c r="Z14" s="367">
        <v>2014</v>
      </c>
      <c r="AA14" s="368"/>
      <c r="AB14" s="368"/>
      <c r="AC14" s="368"/>
      <c r="AD14" s="368"/>
      <c r="AF14" s="513" t="s">
        <v>826</v>
      </c>
      <c r="AG14" s="505"/>
      <c r="AH14" s="514"/>
      <c r="AI14" s="511" t="s">
        <v>913</v>
      </c>
      <c r="AJ14" s="512"/>
    </row>
    <row r="15" spans="1:36">
      <c r="B15" s="367">
        <v>2014</v>
      </c>
      <c r="C15" s="368"/>
      <c r="D15" s="367"/>
      <c r="E15" s="367"/>
      <c r="F15" s="367">
        <v>2014</v>
      </c>
      <c r="G15" s="368"/>
      <c r="H15" s="368"/>
      <c r="I15" s="368"/>
      <c r="J15" s="368"/>
      <c r="K15" s="367">
        <v>2014</v>
      </c>
      <c r="L15" s="368"/>
      <c r="M15" s="368"/>
      <c r="N15" s="368"/>
      <c r="O15" s="368"/>
      <c r="P15" s="367">
        <v>2014</v>
      </c>
      <c r="Q15" s="368"/>
      <c r="R15" s="368"/>
      <c r="S15" s="368"/>
      <c r="T15" s="368"/>
      <c r="U15" s="368"/>
      <c r="V15" s="367">
        <v>2014</v>
      </c>
      <c r="W15" s="368"/>
      <c r="X15" s="368"/>
      <c r="Y15" s="368"/>
      <c r="Z15" s="367">
        <v>2014</v>
      </c>
      <c r="AA15" s="368"/>
      <c r="AB15" s="368"/>
      <c r="AC15" s="368"/>
      <c r="AD15" s="368"/>
      <c r="AF15" s="513" t="s">
        <v>827</v>
      </c>
      <c r="AG15" s="505"/>
      <c r="AH15" s="514"/>
      <c r="AI15" s="511" t="s">
        <v>915</v>
      </c>
      <c r="AJ15" s="512"/>
    </row>
    <row r="16" spans="1:36">
      <c r="B16" s="367">
        <v>2014</v>
      </c>
      <c r="C16" s="368"/>
      <c r="D16" s="367"/>
      <c r="E16" s="367"/>
      <c r="F16" s="367">
        <v>2014</v>
      </c>
      <c r="G16" s="368"/>
      <c r="H16" s="368"/>
      <c r="I16" s="368"/>
      <c r="J16" s="368"/>
      <c r="K16" s="367">
        <v>2014</v>
      </c>
      <c r="L16" s="368"/>
      <c r="M16" s="368"/>
      <c r="N16" s="368"/>
      <c r="O16" s="368"/>
      <c r="P16" s="367">
        <v>2014</v>
      </c>
      <c r="Q16" s="368"/>
      <c r="R16" s="368"/>
      <c r="S16" s="368"/>
      <c r="T16" s="368"/>
      <c r="U16" s="368"/>
      <c r="V16" s="367">
        <v>2014</v>
      </c>
      <c r="W16" s="368"/>
      <c r="X16" s="368"/>
      <c r="Y16" s="368"/>
      <c r="Z16" s="367">
        <v>2014</v>
      </c>
      <c r="AA16" s="368"/>
      <c r="AB16" s="368"/>
      <c r="AC16" s="368"/>
      <c r="AD16" s="368"/>
      <c r="AF16" s="513" t="s">
        <v>828</v>
      </c>
      <c r="AG16" s="505"/>
      <c r="AH16" s="514"/>
      <c r="AI16" s="511" t="s">
        <v>1038</v>
      </c>
      <c r="AJ16" s="512"/>
    </row>
    <row r="17" spans="2:36">
      <c r="B17" s="367">
        <v>2014</v>
      </c>
      <c r="C17" s="368"/>
      <c r="D17" s="368"/>
      <c r="E17" s="368"/>
      <c r="F17" s="367">
        <v>2014</v>
      </c>
      <c r="G17" s="368"/>
      <c r="H17" s="368"/>
      <c r="I17" s="368"/>
      <c r="J17" s="368"/>
      <c r="K17" s="367">
        <v>2014</v>
      </c>
      <c r="L17" s="368"/>
      <c r="M17" s="368"/>
      <c r="N17" s="368"/>
      <c r="O17" s="368"/>
      <c r="P17" s="367">
        <v>2014</v>
      </c>
      <c r="Q17" s="368"/>
      <c r="R17" s="368"/>
      <c r="S17" s="368"/>
      <c r="T17" s="368"/>
      <c r="U17" s="368"/>
      <c r="V17" s="367">
        <v>2014</v>
      </c>
      <c r="W17" s="368"/>
      <c r="X17" s="368"/>
      <c r="Y17" s="368"/>
      <c r="Z17" s="367">
        <v>2014</v>
      </c>
      <c r="AA17" s="368"/>
      <c r="AB17" s="368"/>
      <c r="AC17" s="368"/>
      <c r="AD17" s="368"/>
      <c r="AF17" s="513" t="s">
        <v>829</v>
      </c>
      <c r="AG17" s="505"/>
      <c r="AH17" s="514"/>
      <c r="AI17" s="515"/>
      <c r="AJ17" s="512"/>
    </row>
    <row r="18" spans="2:36" ht="13.9" customHeight="1">
      <c r="B18" s="368"/>
      <c r="C18" s="368"/>
      <c r="D18" s="368"/>
      <c r="E18" s="368"/>
      <c r="F18" s="368"/>
      <c r="G18" s="368"/>
      <c r="H18" s="368"/>
      <c r="I18" s="368"/>
      <c r="J18" s="368"/>
      <c r="K18" s="368"/>
      <c r="L18" s="368"/>
      <c r="M18" s="368"/>
      <c r="N18" s="368"/>
      <c r="O18" s="368"/>
      <c r="P18" s="368"/>
      <c r="Q18" s="368"/>
      <c r="R18" s="368"/>
      <c r="S18" s="368"/>
      <c r="T18" s="368"/>
      <c r="U18" s="368"/>
      <c r="V18" s="368"/>
      <c r="W18" s="368"/>
      <c r="X18" s="368"/>
      <c r="Y18" s="368"/>
      <c r="Z18" s="368"/>
      <c r="AA18" s="368"/>
      <c r="AB18" s="368"/>
      <c r="AC18" s="368"/>
      <c r="AD18" s="368"/>
      <c r="AF18" s="513" t="s">
        <v>830</v>
      </c>
      <c r="AG18" s="505"/>
      <c r="AH18" s="510" t="s">
        <v>911</v>
      </c>
      <c r="AI18" s="511" t="s">
        <v>913</v>
      </c>
      <c r="AJ18" s="512"/>
    </row>
    <row r="19" spans="2:36">
      <c r="B19" s="371"/>
      <c r="C19" s="368"/>
      <c r="D19" s="371"/>
      <c r="E19" s="371"/>
      <c r="F19" s="371"/>
      <c r="G19" s="368"/>
      <c r="H19" s="371"/>
      <c r="I19" s="371"/>
      <c r="J19" s="368"/>
      <c r="K19" s="371"/>
      <c r="L19" s="368"/>
      <c r="M19" s="371"/>
      <c r="N19" s="371"/>
      <c r="O19" s="368"/>
      <c r="P19" s="371"/>
      <c r="Q19" s="368"/>
      <c r="R19" s="371"/>
      <c r="S19" s="371"/>
      <c r="T19" s="368"/>
      <c r="U19" s="371"/>
      <c r="V19" s="371"/>
      <c r="W19" s="368"/>
      <c r="X19" s="371"/>
      <c r="Y19" s="371"/>
      <c r="Z19" s="371"/>
      <c r="AA19" s="368"/>
      <c r="AB19" s="371"/>
      <c r="AC19" s="371"/>
      <c r="AD19" s="371"/>
      <c r="AF19" s="513" t="s">
        <v>831</v>
      </c>
      <c r="AG19" s="505"/>
      <c r="AH19" s="516"/>
      <c r="AI19" s="511" t="s">
        <v>915</v>
      </c>
      <c r="AJ19" s="512"/>
    </row>
    <row r="20" spans="2:36">
      <c r="B20" s="371"/>
      <c r="C20" s="368"/>
      <c r="D20" s="371"/>
      <c r="E20" s="371"/>
      <c r="F20" s="371"/>
      <c r="G20" s="368"/>
      <c r="H20" s="371"/>
      <c r="I20" s="371"/>
      <c r="J20" s="368"/>
      <c r="K20" s="371"/>
      <c r="L20" s="368"/>
      <c r="M20" s="371"/>
      <c r="N20" s="371"/>
      <c r="O20" s="368"/>
      <c r="P20" s="371"/>
      <c r="Q20" s="368"/>
      <c r="R20" s="371"/>
      <c r="S20" s="371"/>
      <c r="T20" s="368"/>
      <c r="U20" s="371"/>
      <c r="V20" s="371"/>
      <c r="W20" s="368"/>
      <c r="X20" s="371"/>
      <c r="Y20" s="371"/>
      <c r="Z20" s="371"/>
      <c r="AA20" s="368"/>
      <c r="AB20" s="371"/>
      <c r="AC20" s="371"/>
      <c r="AD20" s="371"/>
      <c r="AF20" s="513" t="s">
        <v>832</v>
      </c>
      <c r="AG20" s="505"/>
      <c r="AH20" s="516"/>
      <c r="AI20" s="511" t="s">
        <v>1038</v>
      </c>
      <c r="AJ20" s="512"/>
    </row>
    <row r="21" spans="2:36">
      <c r="B21" s="371"/>
      <c r="C21" s="368"/>
      <c r="D21" s="371"/>
      <c r="E21" s="371"/>
      <c r="F21" s="371"/>
      <c r="G21" s="368"/>
      <c r="H21" s="371"/>
      <c r="I21" s="371"/>
      <c r="J21" s="368"/>
      <c r="K21" s="371"/>
      <c r="L21" s="368"/>
      <c r="M21" s="371"/>
      <c r="N21" s="371"/>
      <c r="O21" s="368"/>
      <c r="P21" s="371"/>
      <c r="Q21" s="368"/>
      <c r="R21" s="371"/>
      <c r="S21" s="371"/>
      <c r="T21" s="368"/>
      <c r="U21" s="371"/>
      <c r="V21" s="371"/>
      <c r="W21" s="368"/>
      <c r="X21" s="371"/>
      <c r="Y21" s="371"/>
      <c r="Z21" s="371"/>
      <c r="AA21" s="368"/>
      <c r="AB21" s="371"/>
      <c r="AC21" s="371"/>
      <c r="AD21" s="371"/>
      <c r="AF21" s="513" t="s">
        <v>833</v>
      </c>
      <c r="AG21" s="505"/>
      <c r="AH21" s="505"/>
      <c r="AJ21" s="512"/>
    </row>
    <row r="22" spans="2:36">
      <c r="B22" s="371"/>
      <c r="C22" s="368"/>
      <c r="D22" s="371"/>
      <c r="E22" s="371"/>
      <c r="F22" s="371"/>
      <c r="G22" s="368"/>
      <c r="H22" s="371"/>
      <c r="I22" s="371"/>
      <c r="J22" s="368"/>
      <c r="K22" s="371"/>
      <c r="L22" s="368"/>
      <c r="M22" s="371"/>
      <c r="N22" s="371"/>
      <c r="O22" s="368"/>
      <c r="P22" s="371"/>
      <c r="Q22" s="368"/>
      <c r="R22" s="371"/>
      <c r="S22" s="371"/>
      <c r="T22" s="368"/>
      <c r="U22" s="371"/>
      <c r="V22" s="371"/>
      <c r="W22" s="368"/>
      <c r="X22" s="371"/>
      <c r="Y22" s="371"/>
      <c r="Z22" s="371"/>
      <c r="AA22" s="368"/>
      <c r="AB22" s="371"/>
      <c r="AC22" s="371"/>
      <c r="AD22" s="371"/>
      <c r="AF22" s="513" t="s">
        <v>838</v>
      </c>
      <c r="AG22" s="505"/>
      <c r="AH22" s="510" t="s">
        <v>912</v>
      </c>
      <c r="AI22" s="511" t="s">
        <v>913</v>
      </c>
      <c r="AJ22" s="512"/>
    </row>
    <row r="23" spans="2:36">
      <c r="B23" s="371"/>
      <c r="C23" s="368"/>
      <c r="D23" s="371"/>
      <c r="E23" s="371"/>
      <c r="F23" s="371"/>
      <c r="G23" s="368"/>
      <c r="H23" s="371"/>
      <c r="I23" s="371"/>
      <c r="J23" s="368"/>
      <c r="K23" s="371"/>
      <c r="L23" s="368"/>
      <c r="M23" s="371"/>
      <c r="N23" s="371"/>
      <c r="O23" s="368"/>
      <c r="P23" s="371"/>
      <c r="Q23" s="368"/>
      <c r="R23" s="371"/>
      <c r="S23" s="371"/>
      <c r="T23" s="368"/>
      <c r="U23" s="371"/>
      <c r="V23" s="371"/>
      <c r="W23" s="368"/>
      <c r="X23" s="371"/>
      <c r="Y23" s="371"/>
      <c r="Z23" s="371"/>
      <c r="AA23" s="368"/>
      <c r="AB23" s="371"/>
      <c r="AC23" s="371"/>
      <c r="AD23" s="371"/>
      <c r="AF23" s="513" t="s">
        <v>839</v>
      </c>
      <c r="AG23" s="505"/>
      <c r="AH23" s="514"/>
      <c r="AI23" s="511" t="s">
        <v>915</v>
      </c>
      <c r="AJ23" s="512"/>
    </row>
    <row r="24" spans="2:36">
      <c r="B24" s="371"/>
      <c r="C24" s="368"/>
      <c r="D24" s="371"/>
      <c r="E24" s="371"/>
      <c r="F24" s="371"/>
      <c r="G24" s="368"/>
      <c r="H24" s="371"/>
      <c r="I24" s="371"/>
      <c r="J24" s="368"/>
      <c r="K24" s="371"/>
      <c r="L24" s="368"/>
      <c r="M24" s="371"/>
      <c r="N24" s="371"/>
      <c r="O24" s="368"/>
      <c r="P24" s="371"/>
      <c r="Q24" s="368"/>
      <c r="R24" s="371"/>
      <c r="S24" s="371"/>
      <c r="T24" s="368"/>
      <c r="U24" s="371"/>
      <c r="V24" s="371"/>
      <c r="W24" s="368"/>
      <c r="X24" s="371"/>
      <c r="Y24" s="371"/>
      <c r="Z24" s="371"/>
      <c r="AA24" s="368"/>
      <c r="AB24" s="371"/>
      <c r="AC24" s="371"/>
      <c r="AD24" s="371"/>
      <c r="AF24" s="513" t="s">
        <v>840</v>
      </c>
      <c r="AG24" s="505"/>
      <c r="AH24" s="514"/>
      <c r="AI24" s="511" t="s">
        <v>1038</v>
      </c>
      <c r="AJ24" s="512"/>
    </row>
    <row r="25" spans="2:36">
      <c r="B25" s="371"/>
      <c r="C25" s="368"/>
      <c r="D25" s="371"/>
      <c r="E25" s="371"/>
      <c r="F25" s="371"/>
      <c r="G25" s="368"/>
      <c r="H25" s="371"/>
      <c r="I25" s="371"/>
      <c r="J25" s="368"/>
      <c r="K25" s="371"/>
      <c r="L25" s="368"/>
      <c r="M25" s="371"/>
      <c r="N25" s="371"/>
      <c r="O25" s="368"/>
      <c r="P25" s="371"/>
      <c r="Q25" s="368"/>
      <c r="R25" s="371"/>
      <c r="S25" s="371"/>
      <c r="T25" s="368"/>
      <c r="U25" s="371"/>
      <c r="V25" s="371"/>
      <c r="W25" s="368"/>
      <c r="X25" s="371"/>
      <c r="Y25" s="371"/>
      <c r="Z25" s="371"/>
      <c r="AA25" s="368"/>
      <c r="AB25" s="371"/>
      <c r="AC25" s="371"/>
      <c r="AD25" s="371"/>
      <c r="AF25" s="513" t="s">
        <v>841</v>
      </c>
      <c r="AG25" s="505"/>
      <c r="AH25" s="505"/>
      <c r="AI25" s="505"/>
      <c r="AJ25" s="512"/>
    </row>
    <row r="26" spans="2:36">
      <c r="B26" s="371"/>
      <c r="C26" s="368"/>
      <c r="D26" s="371"/>
      <c r="E26" s="371"/>
      <c r="F26" s="371"/>
      <c r="G26" s="368"/>
      <c r="H26" s="371"/>
      <c r="I26" s="371"/>
      <c r="J26" s="368"/>
      <c r="K26" s="371"/>
      <c r="L26" s="368"/>
      <c r="M26" s="371"/>
      <c r="N26" s="371"/>
      <c r="O26" s="368"/>
      <c r="P26" s="371"/>
      <c r="Q26" s="368"/>
      <c r="R26" s="371"/>
      <c r="S26" s="371"/>
      <c r="T26" s="368"/>
      <c r="U26" s="371"/>
      <c r="V26" s="371"/>
      <c r="W26" s="368"/>
      <c r="X26" s="371"/>
      <c r="Y26" s="371"/>
      <c r="Z26" s="371"/>
      <c r="AA26" s="368"/>
      <c r="AB26" s="371"/>
      <c r="AC26" s="371"/>
      <c r="AD26" s="371"/>
      <c r="AF26" s="513" t="s">
        <v>842</v>
      </c>
      <c r="AG26" s="505"/>
      <c r="AJ26" s="512"/>
    </row>
    <row r="27" spans="2:36">
      <c r="B27" s="371"/>
      <c r="C27" s="368"/>
      <c r="D27" s="371"/>
      <c r="E27" s="371"/>
      <c r="F27" s="371"/>
      <c r="G27" s="368"/>
      <c r="H27" s="371"/>
      <c r="I27" s="371"/>
      <c r="J27" s="368"/>
      <c r="K27" s="371"/>
      <c r="L27" s="368"/>
      <c r="M27" s="371"/>
      <c r="N27" s="371"/>
      <c r="O27" s="368"/>
      <c r="P27" s="371"/>
      <c r="Q27" s="368"/>
      <c r="R27" s="371"/>
      <c r="S27" s="371"/>
      <c r="T27" s="368"/>
      <c r="U27" s="371"/>
      <c r="V27" s="371"/>
      <c r="W27" s="368"/>
      <c r="X27" s="371"/>
      <c r="Y27" s="371"/>
      <c r="Z27" s="371"/>
      <c r="AA27" s="368"/>
      <c r="AB27" s="371"/>
      <c r="AC27" s="371"/>
      <c r="AD27" s="371"/>
      <c r="AF27" s="513" t="s">
        <v>843</v>
      </c>
      <c r="AG27" s="505"/>
      <c r="AJ27" s="512"/>
    </row>
    <row r="28" spans="2:36">
      <c r="B28" s="371"/>
      <c r="C28" s="368"/>
      <c r="D28" s="371"/>
      <c r="E28" s="371"/>
      <c r="F28" s="371"/>
      <c r="G28" s="368"/>
      <c r="H28" s="371"/>
      <c r="I28" s="371"/>
      <c r="J28" s="368"/>
      <c r="K28" s="371"/>
      <c r="L28" s="368"/>
      <c r="M28" s="371"/>
      <c r="N28" s="371"/>
      <c r="O28" s="368"/>
      <c r="P28" s="371"/>
      <c r="Q28" s="368"/>
      <c r="R28" s="371"/>
      <c r="S28" s="371"/>
      <c r="T28" s="368"/>
      <c r="U28" s="371"/>
      <c r="V28" s="371"/>
      <c r="W28" s="368"/>
      <c r="X28" s="371"/>
      <c r="Y28" s="371"/>
      <c r="Z28" s="371"/>
      <c r="AA28" s="368"/>
      <c r="AB28" s="371"/>
      <c r="AC28" s="371"/>
      <c r="AD28" s="371"/>
      <c r="AF28" s="513" t="s">
        <v>844</v>
      </c>
      <c r="AG28" s="505"/>
      <c r="AJ28" s="512"/>
    </row>
    <row r="29" spans="2:36">
      <c r="B29" s="371"/>
      <c r="C29" s="368"/>
      <c r="D29" s="371"/>
      <c r="E29" s="371"/>
      <c r="F29" s="371"/>
      <c r="G29" s="368"/>
      <c r="H29" s="371"/>
      <c r="I29" s="371"/>
      <c r="J29" s="368"/>
      <c r="K29" s="371"/>
      <c r="L29" s="368"/>
      <c r="M29" s="371"/>
      <c r="N29" s="371"/>
      <c r="O29" s="368"/>
      <c r="P29" s="371"/>
      <c r="Q29" s="368"/>
      <c r="R29" s="371"/>
      <c r="S29" s="371"/>
      <c r="T29" s="368"/>
      <c r="U29" s="371"/>
      <c r="V29" s="371"/>
      <c r="W29" s="368"/>
      <c r="X29" s="371"/>
      <c r="Y29" s="371"/>
      <c r="Z29" s="371"/>
      <c r="AA29" s="368"/>
      <c r="AB29" s="371"/>
      <c r="AC29" s="371"/>
      <c r="AD29" s="371"/>
      <c r="AF29" s="513" t="s">
        <v>845</v>
      </c>
      <c r="AG29" s="505"/>
      <c r="AJ29" s="512"/>
    </row>
    <row r="30" spans="2:36" ht="15" thickBot="1">
      <c r="B30" s="371"/>
      <c r="C30" s="368"/>
      <c r="D30" s="371"/>
      <c r="E30" s="371"/>
      <c r="F30" s="371"/>
      <c r="G30" s="368"/>
      <c r="H30" s="371"/>
      <c r="I30" s="371"/>
      <c r="J30" s="368"/>
      <c r="K30" s="371"/>
      <c r="L30" s="368"/>
      <c r="M30" s="371"/>
      <c r="N30" s="371"/>
      <c r="O30" s="368"/>
      <c r="P30" s="371"/>
      <c r="Q30" s="368"/>
      <c r="R30" s="371"/>
      <c r="S30" s="371"/>
      <c r="T30" s="368"/>
      <c r="U30" s="371"/>
      <c r="V30" s="371"/>
      <c r="W30" s="368"/>
      <c r="X30" s="371"/>
      <c r="Y30" s="371"/>
      <c r="Z30" s="371"/>
      <c r="AA30" s="368"/>
      <c r="AB30" s="371"/>
      <c r="AC30" s="371"/>
      <c r="AD30" s="371"/>
      <c r="AF30" s="517"/>
      <c r="AG30" s="518"/>
      <c r="AH30" s="518"/>
      <c r="AI30" s="518"/>
      <c r="AJ30" s="519"/>
    </row>
    <row r="31" spans="2:36">
      <c r="B31" s="371"/>
      <c r="C31" s="368"/>
      <c r="D31" s="371"/>
      <c r="E31" s="371"/>
      <c r="F31" s="371"/>
      <c r="G31" s="368"/>
      <c r="H31" s="371"/>
      <c r="I31" s="371"/>
      <c r="J31" s="368"/>
      <c r="K31" s="371"/>
      <c r="L31" s="368"/>
      <c r="M31" s="371"/>
      <c r="N31" s="371"/>
      <c r="O31" s="368"/>
      <c r="P31" s="371"/>
      <c r="Q31" s="368"/>
      <c r="R31" s="371"/>
      <c r="S31" s="371"/>
      <c r="T31" s="368"/>
      <c r="U31" s="371"/>
      <c r="V31" s="371"/>
      <c r="W31" s="368"/>
      <c r="X31" s="371"/>
      <c r="Y31" s="371"/>
      <c r="Z31" s="371"/>
      <c r="AA31" s="368"/>
      <c r="AB31" s="371"/>
      <c r="AC31" s="371"/>
      <c r="AD31" s="371"/>
    </row>
    <row r="32" spans="2:36">
      <c r="B32" s="371"/>
      <c r="C32" s="368"/>
      <c r="D32" s="371"/>
      <c r="E32" s="371"/>
      <c r="F32" s="371"/>
      <c r="G32" s="368"/>
      <c r="H32" s="371"/>
      <c r="I32" s="371"/>
      <c r="J32" s="368"/>
      <c r="K32" s="371"/>
      <c r="L32" s="368"/>
      <c r="M32" s="371"/>
      <c r="N32" s="371"/>
      <c r="O32" s="368"/>
      <c r="P32" s="371"/>
      <c r="Q32" s="368"/>
      <c r="R32" s="371"/>
      <c r="S32" s="371"/>
      <c r="T32" s="368"/>
      <c r="U32" s="371"/>
      <c r="V32" s="371"/>
      <c r="W32" s="368"/>
      <c r="X32" s="371"/>
      <c r="Y32" s="371"/>
      <c r="Z32" s="371"/>
      <c r="AA32" s="368"/>
      <c r="AB32" s="371"/>
      <c r="AC32" s="371"/>
      <c r="AD32" s="371"/>
    </row>
    <row r="33" spans="2:30">
      <c r="B33" s="371"/>
      <c r="C33" s="368"/>
      <c r="D33" s="371"/>
      <c r="E33" s="371"/>
      <c r="F33" s="371"/>
      <c r="G33" s="368"/>
      <c r="H33" s="371"/>
      <c r="I33" s="371"/>
      <c r="J33" s="368"/>
      <c r="K33" s="371"/>
      <c r="L33" s="368"/>
      <c r="M33" s="371"/>
      <c r="N33" s="371"/>
      <c r="O33" s="368"/>
      <c r="P33" s="371"/>
      <c r="Q33" s="368"/>
      <c r="R33" s="371"/>
      <c r="S33" s="371"/>
      <c r="T33" s="368"/>
      <c r="U33" s="371"/>
      <c r="V33" s="371"/>
      <c r="W33" s="368"/>
      <c r="X33" s="371"/>
      <c r="Y33" s="371"/>
      <c r="Z33" s="371"/>
      <c r="AA33" s="368"/>
      <c r="AB33" s="371"/>
      <c r="AC33" s="371"/>
      <c r="AD33" s="371"/>
    </row>
    <row r="34" spans="2:30">
      <c r="B34" s="371"/>
      <c r="C34" s="368"/>
      <c r="D34" s="371"/>
      <c r="E34" s="371"/>
      <c r="F34" s="371"/>
      <c r="G34" s="368"/>
      <c r="H34" s="371"/>
      <c r="I34" s="371"/>
      <c r="J34" s="368"/>
      <c r="K34" s="371"/>
      <c r="L34" s="368"/>
      <c r="M34" s="371"/>
      <c r="N34" s="371"/>
      <c r="O34" s="368"/>
      <c r="P34" s="371"/>
      <c r="Q34" s="368"/>
      <c r="R34" s="371"/>
      <c r="S34" s="371"/>
      <c r="T34" s="368"/>
      <c r="U34" s="371"/>
      <c r="V34" s="371"/>
      <c r="W34" s="368"/>
      <c r="X34" s="371"/>
      <c r="Y34" s="371"/>
      <c r="Z34" s="371"/>
      <c r="AA34" s="368"/>
      <c r="AB34" s="371"/>
      <c r="AC34" s="371"/>
      <c r="AD34" s="371"/>
    </row>
    <row r="35" spans="2:30">
      <c r="B35" s="371"/>
      <c r="C35" s="368"/>
      <c r="D35" s="371"/>
      <c r="E35" s="371"/>
      <c r="F35" s="371"/>
      <c r="G35" s="368"/>
      <c r="H35" s="371"/>
      <c r="I35" s="371"/>
      <c r="J35" s="368"/>
      <c r="K35" s="371"/>
      <c r="L35" s="368"/>
      <c r="M35" s="371"/>
      <c r="N35" s="371"/>
      <c r="O35" s="368"/>
      <c r="P35" s="371"/>
      <c r="Q35" s="368"/>
      <c r="R35" s="371"/>
      <c r="S35" s="371"/>
      <c r="T35" s="368"/>
      <c r="U35" s="371"/>
      <c r="V35" s="371"/>
      <c r="W35" s="368"/>
      <c r="X35" s="371"/>
      <c r="Y35" s="371"/>
      <c r="Z35" s="371"/>
      <c r="AA35" s="368"/>
      <c r="AB35" s="371"/>
      <c r="AC35" s="371"/>
      <c r="AD35" s="371"/>
    </row>
    <row r="36" spans="2:30">
      <c r="B36" s="371"/>
      <c r="C36" s="368"/>
      <c r="D36" s="371"/>
      <c r="E36" s="371"/>
      <c r="F36" s="371"/>
      <c r="G36" s="368"/>
      <c r="H36" s="371"/>
      <c r="I36" s="371"/>
      <c r="J36" s="368"/>
      <c r="K36" s="371"/>
      <c r="L36" s="368"/>
      <c r="M36" s="371"/>
      <c r="N36" s="371"/>
      <c r="O36" s="368"/>
      <c r="P36" s="371"/>
      <c r="Q36" s="368"/>
      <c r="R36" s="371"/>
      <c r="S36" s="371"/>
      <c r="T36" s="368"/>
      <c r="U36" s="371"/>
      <c r="V36" s="371"/>
      <c r="W36" s="368"/>
      <c r="X36" s="371"/>
      <c r="Y36" s="371"/>
      <c r="Z36" s="371"/>
      <c r="AA36" s="368"/>
      <c r="AB36" s="371"/>
      <c r="AC36" s="371"/>
      <c r="AD36" s="371"/>
    </row>
    <row r="37" spans="2:30">
      <c r="B37" s="371"/>
      <c r="C37" s="368"/>
      <c r="D37" s="371"/>
      <c r="E37" s="371"/>
      <c r="F37" s="371"/>
      <c r="G37" s="368"/>
      <c r="H37" s="371"/>
      <c r="I37" s="371"/>
      <c r="J37" s="368"/>
      <c r="K37" s="371"/>
      <c r="L37" s="368"/>
      <c r="M37" s="371"/>
      <c r="N37" s="371"/>
      <c r="O37" s="368"/>
      <c r="P37" s="371"/>
      <c r="Q37" s="368"/>
      <c r="R37" s="371"/>
      <c r="S37" s="371"/>
      <c r="T37" s="368"/>
      <c r="U37" s="371"/>
      <c r="V37" s="371"/>
      <c r="W37" s="368"/>
      <c r="X37" s="371"/>
      <c r="Y37" s="371"/>
      <c r="Z37" s="371"/>
      <c r="AA37" s="368"/>
      <c r="AB37" s="371"/>
      <c r="AC37" s="371"/>
      <c r="AD37" s="371"/>
    </row>
    <row r="38" spans="2:30">
      <c r="B38" s="371"/>
      <c r="C38" s="368"/>
      <c r="D38" s="371"/>
      <c r="E38" s="371"/>
      <c r="F38" s="371"/>
      <c r="G38" s="368"/>
      <c r="H38" s="371"/>
      <c r="I38" s="371"/>
      <c r="J38" s="368"/>
      <c r="K38" s="371"/>
      <c r="L38" s="368"/>
      <c r="M38" s="371"/>
      <c r="N38" s="371"/>
      <c r="O38" s="368"/>
      <c r="P38" s="371"/>
      <c r="Q38" s="368"/>
      <c r="R38" s="371"/>
      <c r="S38" s="371"/>
      <c r="T38" s="368"/>
      <c r="U38" s="371"/>
      <c r="V38" s="371"/>
      <c r="W38" s="368"/>
      <c r="X38" s="371"/>
      <c r="Y38" s="371"/>
      <c r="Z38" s="371"/>
      <c r="AA38" s="368"/>
      <c r="AB38" s="371"/>
      <c r="AC38" s="371"/>
      <c r="AD38" s="371"/>
    </row>
    <row r="39" spans="2:30">
      <c r="B39" s="371"/>
      <c r="C39" s="368"/>
      <c r="D39" s="371"/>
      <c r="E39" s="371"/>
      <c r="F39" s="371"/>
      <c r="G39" s="368"/>
      <c r="H39" s="371"/>
      <c r="I39" s="371"/>
      <c r="J39" s="368"/>
      <c r="K39" s="371"/>
      <c r="L39" s="368"/>
      <c r="M39" s="371"/>
      <c r="N39" s="371"/>
      <c r="O39" s="368"/>
      <c r="P39" s="371"/>
      <c r="Q39" s="368"/>
      <c r="R39" s="371"/>
      <c r="S39" s="371"/>
      <c r="T39" s="368"/>
      <c r="U39" s="371"/>
      <c r="V39" s="371"/>
      <c r="W39" s="368"/>
      <c r="X39" s="371"/>
      <c r="Y39" s="371"/>
      <c r="Z39" s="371"/>
      <c r="AA39" s="368"/>
      <c r="AB39" s="371"/>
      <c r="AC39" s="371"/>
      <c r="AD39" s="371"/>
    </row>
    <row r="40" spans="2:30">
      <c r="B40" s="371"/>
      <c r="C40" s="368"/>
      <c r="D40" s="371"/>
      <c r="E40" s="371"/>
      <c r="F40" s="371"/>
      <c r="G40" s="368"/>
      <c r="H40" s="371"/>
      <c r="I40" s="371"/>
      <c r="J40" s="368"/>
      <c r="K40" s="371"/>
      <c r="L40" s="368"/>
      <c r="M40" s="371"/>
      <c r="N40" s="371"/>
      <c r="O40" s="368"/>
      <c r="P40" s="371"/>
      <c r="Q40" s="368"/>
      <c r="R40" s="371"/>
      <c r="S40" s="371"/>
      <c r="T40" s="368"/>
      <c r="U40" s="371"/>
      <c r="V40" s="371"/>
      <c r="W40" s="368"/>
      <c r="X40" s="371"/>
      <c r="Y40" s="371"/>
      <c r="Z40" s="371"/>
      <c r="AA40" s="368"/>
      <c r="AB40" s="371"/>
      <c r="AC40" s="371"/>
      <c r="AD40" s="371"/>
    </row>
    <row r="41" spans="2:30">
      <c r="B41" s="371"/>
      <c r="C41" s="368"/>
      <c r="D41" s="371"/>
      <c r="E41" s="371"/>
      <c r="F41" s="371"/>
      <c r="G41" s="368"/>
      <c r="H41" s="371"/>
      <c r="I41" s="371"/>
      <c r="J41" s="368"/>
      <c r="K41" s="371"/>
      <c r="L41" s="368"/>
      <c r="M41" s="371"/>
      <c r="N41" s="371"/>
      <c r="O41" s="368"/>
      <c r="P41" s="371"/>
      <c r="Q41" s="368"/>
      <c r="R41" s="371"/>
      <c r="S41" s="371"/>
      <c r="T41" s="368"/>
      <c r="U41" s="371"/>
      <c r="V41" s="371"/>
      <c r="W41" s="368"/>
      <c r="X41" s="371"/>
      <c r="Y41" s="371"/>
      <c r="Z41" s="371"/>
      <c r="AA41" s="368"/>
      <c r="AB41" s="371"/>
      <c r="AC41" s="371"/>
      <c r="AD41" s="371"/>
    </row>
    <row r="42" spans="2:30">
      <c r="B42" s="371"/>
      <c r="C42" s="368"/>
      <c r="D42" s="371"/>
      <c r="E42" s="371"/>
      <c r="F42" s="371"/>
      <c r="G42" s="368"/>
      <c r="H42" s="371"/>
      <c r="I42" s="371"/>
      <c r="J42" s="368"/>
      <c r="K42" s="371"/>
      <c r="L42" s="368"/>
      <c r="M42" s="371"/>
      <c r="N42" s="371"/>
      <c r="O42" s="368"/>
      <c r="P42" s="371"/>
      <c r="Q42" s="368"/>
      <c r="R42" s="371"/>
      <c r="S42" s="371"/>
      <c r="T42" s="368"/>
      <c r="U42" s="371"/>
      <c r="V42" s="371"/>
      <c r="W42" s="368"/>
      <c r="X42" s="371"/>
      <c r="Y42" s="371"/>
      <c r="Z42" s="371"/>
      <c r="AA42" s="368"/>
      <c r="AB42" s="371"/>
      <c r="AC42" s="371"/>
      <c r="AD42" s="371"/>
    </row>
    <row r="43" spans="2:30">
      <c r="B43" s="371"/>
      <c r="C43" s="368"/>
      <c r="D43" s="371"/>
      <c r="E43" s="371"/>
      <c r="F43" s="371"/>
      <c r="G43" s="368"/>
      <c r="H43" s="371"/>
      <c r="I43" s="371"/>
      <c r="J43" s="368"/>
      <c r="K43" s="371"/>
      <c r="L43" s="368"/>
      <c r="M43" s="371"/>
      <c r="N43" s="371"/>
      <c r="O43" s="368"/>
      <c r="P43" s="371"/>
      <c r="Q43" s="368"/>
      <c r="R43" s="371"/>
      <c r="S43" s="371"/>
      <c r="T43" s="368"/>
      <c r="U43" s="371"/>
      <c r="V43" s="371"/>
      <c r="W43" s="368"/>
      <c r="X43" s="371"/>
      <c r="Y43" s="371"/>
      <c r="Z43" s="371"/>
      <c r="AA43" s="368"/>
      <c r="AB43" s="371"/>
      <c r="AC43" s="371"/>
      <c r="AD43" s="371"/>
    </row>
    <row r="44" spans="2:30">
      <c r="B44" s="371"/>
      <c r="C44" s="368"/>
      <c r="D44" s="371"/>
      <c r="E44" s="371"/>
      <c r="F44" s="371"/>
      <c r="G44" s="368"/>
      <c r="H44" s="371"/>
      <c r="I44" s="371"/>
      <c r="J44" s="368"/>
      <c r="K44" s="371"/>
      <c r="L44" s="368"/>
      <c r="M44" s="371"/>
      <c r="N44" s="371"/>
      <c r="O44" s="368"/>
      <c r="P44" s="371"/>
      <c r="Q44" s="368"/>
      <c r="R44" s="371"/>
      <c r="S44" s="371"/>
      <c r="T44" s="368"/>
      <c r="U44" s="371"/>
      <c r="V44" s="371"/>
      <c r="W44" s="368"/>
      <c r="X44" s="371"/>
      <c r="Y44" s="371"/>
      <c r="Z44" s="371"/>
      <c r="AA44" s="368"/>
      <c r="AB44" s="371"/>
      <c r="AC44" s="371"/>
      <c r="AD44" s="371"/>
    </row>
    <row r="45" spans="2:30">
      <c r="B45" s="371"/>
      <c r="C45" s="368"/>
      <c r="D45" s="371"/>
      <c r="E45" s="371"/>
      <c r="F45" s="371"/>
      <c r="G45" s="368"/>
      <c r="H45" s="371"/>
      <c r="I45" s="371"/>
      <c r="J45" s="368"/>
      <c r="K45" s="371"/>
      <c r="L45" s="368"/>
      <c r="M45" s="371"/>
      <c r="N45" s="371"/>
      <c r="O45" s="368"/>
      <c r="P45" s="371"/>
      <c r="Q45" s="368"/>
      <c r="R45" s="371"/>
      <c r="S45" s="371"/>
      <c r="T45" s="368"/>
      <c r="U45" s="371"/>
      <c r="V45" s="371"/>
      <c r="W45" s="368"/>
      <c r="X45" s="371"/>
      <c r="Y45" s="371"/>
      <c r="Z45" s="371"/>
      <c r="AA45" s="368"/>
      <c r="AB45" s="371"/>
      <c r="AC45" s="371"/>
      <c r="AD45" s="371"/>
    </row>
    <row r="46" spans="2:30">
      <c r="B46" s="371"/>
      <c r="C46" s="368"/>
      <c r="D46" s="371"/>
      <c r="E46" s="371"/>
      <c r="F46" s="371"/>
      <c r="G46" s="368"/>
      <c r="H46" s="371"/>
      <c r="I46" s="371"/>
      <c r="J46" s="368"/>
      <c r="K46" s="371"/>
      <c r="L46" s="368"/>
      <c r="M46" s="371"/>
      <c r="N46" s="371"/>
      <c r="O46" s="368"/>
      <c r="P46" s="371"/>
      <c r="Q46" s="368"/>
      <c r="R46" s="371"/>
      <c r="S46" s="371"/>
      <c r="T46" s="368"/>
      <c r="U46" s="371"/>
      <c r="V46" s="371"/>
      <c r="W46" s="368"/>
      <c r="X46" s="371"/>
      <c r="Y46" s="371"/>
      <c r="Z46" s="371"/>
      <c r="AA46" s="368"/>
      <c r="AB46" s="371"/>
      <c r="AC46" s="371"/>
      <c r="AD46" s="371"/>
    </row>
    <row r="47" spans="2:30">
      <c r="B47" s="371"/>
      <c r="C47" s="368"/>
      <c r="D47" s="371"/>
      <c r="E47" s="371"/>
      <c r="F47" s="371"/>
      <c r="G47" s="368"/>
      <c r="H47" s="371"/>
      <c r="I47" s="371"/>
      <c r="J47" s="368"/>
      <c r="K47" s="371"/>
      <c r="L47" s="368"/>
      <c r="M47" s="371"/>
      <c r="N47" s="371"/>
      <c r="O47" s="368"/>
      <c r="P47" s="371"/>
      <c r="Q47" s="368"/>
      <c r="R47" s="371"/>
      <c r="S47" s="371"/>
      <c r="T47" s="368"/>
      <c r="U47" s="371"/>
      <c r="V47" s="371"/>
      <c r="W47" s="368"/>
      <c r="X47" s="371"/>
      <c r="Y47" s="371"/>
      <c r="Z47" s="371"/>
      <c r="AA47" s="368"/>
      <c r="AB47" s="371"/>
      <c r="AC47" s="371"/>
      <c r="AD47" s="371"/>
    </row>
    <row r="48" spans="2:30">
      <c r="B48" s="371"/>
      <c r="C48" s="368"/>
      <c r="D48" s="371"/>
      <c r="E48" s="371"/>
      <c r="F48" s="371"/>
      <c r="G48" s="368"/>
      <c r="H48" s="371"/>
      <c r="I48" s="371"/>
      <c r="J48" s="368"/>
      <c r="K48" s="371"/>
      <c r="L48" s="368"/>
      <c r="M48" s="371"/>
      <c r="N48" s="371"/>
      <c r="O48" s="368"/>
      <c r="P48" s="371"/>
      <c r="Q48" s="368"/>
      <c r="R48" s="371"/>
      <c r="S48" s="371"/>
      <c r="T48" s="368"/>
      <c r="U48" s="371"/>
      <c r="V48" s="371"/>
      <c r="W48" s="368"/>
      <c r="X48" s="371"/>
      <c r="Y48" s="371"/>
      <c r="Z48" s="371"/>
      <c r="AA48" s="368"/>
      <c r="AB48" s="371"/>
      <c r="AC48" s="371"/>
      <c r="AD48" s="371"/>
    </row>
    <row r="49" spans="2:30">
      <c r="B49" s="371"/>
      <c r="C49" s="368"/>
      <c r="D49" s="371"/>
      <c r="E49" s="371"/>
      <c r="F49" s="371"/>
      <c r="G49" s="368"/>
      <c r="H49" s="371"/>
      <c r="I49" s="371"/>
      <c r="J49" s="368"/>
      <c r="K49" s="371"/>
      <c r="L49" s="368"/>
      <c r="M49" s="371"/>
      <c r="N49" s="371"/>
      <c r="O49" s="368"/>
      <c r="P49" s="371"/>
      <c r="Q49" s="368"/>
      <c r="R49" s="371"/>
      <c r="S49" s="371"/>
      <c r="T49" s="368"/>
      <c r="U49" s="371"/>
      <c r="V49" s="371"/>
      <c r="W49" s="368"/>
      <c r="X49" s="371"/>
      <c r="Y49" s="371"/>
      <c r="Z49" s="371"/>
      <c r="AA49" s="368"/>
      <c r="AB49" s="371"/>
      <c r="AC49" s="371"/>
      <c r="AD49" s="371"/>
    </row>
    <row r="50" spans="2:30">
      <c r="B50" s="371"/>
      <c r="C50" s="368"/>
      <c r="D50" s="371"/>
      <c r="E50" s="371"/>
      <c r="F50" s="371"/>
      <c r="G50" s="368"/>
      <c r="H50" s="371"/>
      <c r="I50" s="371"/>
      <c r="J50" s="368"/>
      <c r="K50" s="371"/>
      <c r="L50" s="368"/>
      <c r="M50" s="371"/>
      <c r="N50" s="371"/>
      <c r="O50" s="368"/>
      <c r="P50" s="371"/>
      <c r="Q50" s="368"/>
      <c r="R50" s="371"/>
      <c r="S50" s="371"/>
      <c r="T50" s="368"/>
      <c r="U50" s="371"/>
      <c r="V50" s="371"/>
      <c r="W50" s="368"/>
      <c r="X50" s="371"/>
      <c r="Y50" s="371"/>
      <c r="Z50" s="371"/>
      <c r="AA50" s="368"/>
      <c r="AB50" s="371"/>
      <c r="AC50" s="371"/>
      <c r="AD50" s="371"/>
    </row>
    <row r="51" spans="2:30">
      <c r="B51" s="371"/>
      <c r="C51" s="368"/>
      <c r="D51" s="371"/>
      <c r="E51" s="371"/>
      <c r="F51" s="371"/>
      <c r="G51" s="368"/>
      <c r="H51" s="371"/>
      <c r="I51" s="371"/>
      <c r="J51" s="368"/>
      <c r="K51" s="371"/>
      <c r="L51" s="368"/>
      <c r="M51" s="371"/>
      <c r="N51" s="371"/>
      <c r="O51" s="368"/>
      <c r="P51" s="371"/>
      <c r="Q51" s="368"/>
      <c r="R51" s="371"/>
      <c r="S51" s="371"/>
      <c r="T51" s="368"/>
      <c r="U51" s="371"/>
      <c r="V51" s="371"/>
      <c r="W51" s="368"/>
      <c r="X51" s="371"/>
      <c r="Y51" s="371"/>
      <c r="Z51" s="371"/>
      <c r="AA51" s="368"/>
      <c r="AB51" s="371"/>
      <c r="AC51" s="371"/>
      <c r="AD51" s="371"/>
    </row>
    <row r="52" spans="2:30">
      <c r="B52" s="371"/>
      <c r="C52" s="368"/>
      <c r="D52" s="371"/>
      <c r="E52" s="371"/>
      <c r="F52" s="371"/>
      <c r="G52" s="368"/>
      <c r="H52" s="371"/>
      <c r="I52" s="371"/>
      <c r="J52" s="368"/>
      <c r="K52" s="371"/>
      <c r="L52" s="368"/>
      <c r="M52" s="371"/>
      <c r="N52" s="371"/>
      <c r="O52" s="368"/>
      <c r="P52" s="371"/>
      <c r="Q52" s="368"/>
      <c r="R52" s="371"/>
      <c r="S52" s="371"/>
      <c r="T52" s="368"/>
      <c r="U52" s="371"/>
      <c r="V52" s="371"/>
      <c r="W52" s="368"/>
      <c r="X52" s="371"/>
      <c r="Y52" s="371"/>
      <c r="Z52" s="371"/>
      <c r="AA52" s="368"/>
      <c r="AB52" s="371"/>
      <c r="AC52" s="371"/>
      <c r="AD52" s="371"/>
    </row>
    <row r="53" spans="2:30">
      <c r="B53" s="371"/>
      <c r="C53" s="368"/>
      <c r="D53" s="371"/>
      <c r="E53" s="371"/>
      <c r="F53" s="371"/>
      <c r="G53" s="368"/>
      <c r="H53" s="371"/>
      <c r="I53" s="371"/>
      <c r="J53" s="368"/>
      <c r="K53" s="371"/>
      <c r="L53" s="368"/>
      <c r="M53" s="371"/>
      <c r="N53" s="371"/>
      <c r="O53" s="368"/>
      <c r="P53" s="371"/>
      <c r="Q53" s="368"/>
      <c r="R53" s="371"/>
      <c r="S53" s="371"/>
      <c r="T53" s="368"/>
      <c r="U53" s="371"/>
      <c r="V53" s="371"/>
      <c r="W53" s="368"/>
      <c r="X53" s="371"/>
      <c r="Y53" s="371"/>
      <c r="Z53" s="371"/>
      <c r="AA53" s="368"/>
      <c r="AB53" s="371"/>
      <c r="AC53" s="371"/>
      <c r="AD53" s="371"/>
    </row>
    <row r="54" spans="2:30">
      <c r="B54" s="371"/>
      <c r="C54" s="368"/>
      <c r="D54" s="371"/>
      <c r="E54" s="371"/>
      <c r="F54" s="371"/>
      <c r="G54" s="368"/>
      <c r="H54" s="371"/>
      <c r="I54" s="371"/>
      <c r="J54" s="368"/>
      <c r="K54" s="371"/>
      <c r="L54" s="368"/>
      <c r="M54" s="371"/>
      <c r="N54" s="371"/>
      <c r="O54" s="368"/>
      <c r="P54" s="371"/>
      <c r="Q54" s="368"/>
      <c r="R54" s="371"/>
      <c r="S54" s="371"/>
      <c r="T54" s="368"/>
      <c r="U54" s="371"/>
      <c r="V54" s="371"/>
      <c r="W54" s="368"/>
      <c r="X54" s="371"/>
      <c r="Y54" s="371"/>
      <c r="Z54" s="371"/>
      <c r="AA54" s="368"/>
      <c r="AB54" s="371"/>
      <c r="AC54" s="371"/>
      <c r="AD54" s="371"/>
    </row>
    <row r="55" spans="2:30">
      <c r="B55" s="371"/>
      <c r="C55" s="368"/>
      <c r="D55" s="371"/>
      <c r="E55" s="371"/>
      <c r="F55" s="371"/>
      <c r="G55" s="368"/>
      <c r="H55" s="371"/>
      <c r="I55" s="371"/>
      <c r="J55" s="368"/>
      <c r="K55" s="371"/>
      <c r="L55" s="368"/>
      <c r="M55" s="371"/>
      <c r="N55" s="371"/>
      <c r="O55" s="368"/>
      <c r="P55" s="371"/>
      <c r="Q55" s="368"/>
      <c r="R55" s="371"/>
      <c r="S55" s="371"/>
      <c r="T55" s="368"/>
      <c r="U55" s="371"/>
      <c r="V55" s="371"/>
      <c r="W55" s="368"/>
      <c r="X55" s="371"/>
      <c r="Y55" s="371"/>
      <c r="Z55" s="371"/>
      <c r="AA55" s="368"/>
      <c r="AB55" s="371"/>
      <c r="AC55" s="371"/>
      <c r="AD55" s="371"/>
    </row>
    <row r="56" spans="2:30">
      <c r="B56" s="371"/>
      <c r="C56" s="368"/>
      <c r="D56" s="371"/>
      <c r="E56" s="371"/>
      <c r="F56" s="371"/>
      <c r="G56" s="368"/>
      <c r="H56" s="371"/>
      <c r="I56" s="371"/>
      <c r="J56" s="368"/>
      <c r="K56" s="371"/>
      <c r="L56" s="368"/>
      <c r="M56" s="371"/>
      <c r="N56" s="371"/>
      <c r="O56" s="368"/>
      <c r="P56" s="371"/>
      <c r="Q56" s="368"/>
      <c r="R56" s="371"/>
      <c r="S56" s="371"/>
      <c r="T56" s="368"/>
      <c r="U56" s="371"/>
      <c r="V56" s="371"/>
      <c r="W56" s="368"/>
      <c r="X56" s="371"/>
      <c r="Y56" s="371"/>
      <c r="Z56" s="371"/>
      <c r="AA56" s="368"/>
      <c r="AB56" s="371"/>
      <c r="AC56" s="371"/>
      <c r="AD56" s="371"/>
    </row>
    <row r="57" spans="2:30">
      <c r="B57" s="371"/>
      <c r="C57" s="368"/>
      <c r="D57" s="371"/>
      <c r="E57" s="371"/>
      <c r="F57" s="371"/>
      <c r="G57" s="368"/>
      <c r="H57" s="371"/>
      <c r="I57" s="371"/>
      <c r="J57" s="368"/>
      <c r="K57" s="371"/>
      <c r="L57" s="368"/>
      <c r="M57" s="371"/>
      <c r="N57" s="371"/>
      <c r="O57" s="368"/>
      <c r="P57" s="371"/>
      <c r="Q57" s="368"/>
      <c r="R57" s="371"/>
      <c r="S57" s="371"/>
      <c r="T57" s="368"/>
      <c r="U57" s="371"/>
      <c r="V57" s="371"/>
      <c r="W57" s="368"/>
      <c r="X57" s="371"/>
      <c r="Y57" s="371"/>
      <c r="Z57" s="371"/>
      <c r="AA57" s="368"/>
      <c r="AB57" s="371"/>
      <c r="AC57" s="371"/>
      <c r="AD57" s="371"/>
    </row>
    <row r="58" spans="2:30">
      <c r="B58" s="371"/>
      <c r="C58" s="368"/>
      <c r="D58" s="371"/>
      <c r="E58" s="371"/>
      <c r="F58" s="371"/>
      <c r="G58" s="368"/>
      <c r="H58" s="371"/>
      <c r="I58" s="371"/>
      <c r="J58" s="368"/>
      <c r="K58" s="371"/>
      <c r="L58" s="368"/>
      <c r="M58" s="371"/>
      <c r="N58" s="371"/>
      <c r="O58" s="368"/>
      <c r="P58" s="371"/>
      <c r="Q58" s="368"/>
      <c r="R58" s="371"/>
      <c r="S58" s="371"/>
      <c r="T58" s="368"/>
      <c r="U58" s="371"/>
      <c r="V58" s="371"/>
      <c r="W58" s="368"/>
      <c r="X58" s="371"/>
      <c r="Y58" s="371"/>
      <c r="Z58" s="371"/>
      <c r="AA58" s="368"/>
      <c r="AB58" s="371"/>
      <c r="AC58" s="371"/>
      <c r="AD58" s="371"/>
    </row>
    <row r="59" spans="2:30">
      <c r="B59" s="371"/>
      <c r="C59" s="368"/>
      <c r="D59" s="371"/>
      <c r="E59" s="371"/>
      <c r="F59" s="371"/>
      <c r="G59" s="368"/>
      <c r="H59" s="371"/>
      <c r="I59" s="371"/>
      <c r="J59" s="368"/>
      <c r="K59" s="371"/>
      <c r="L59" s="368"/>
      <c r="M59" s="371"/>
      <c r="N59" s="371"/>
      <c r="O59" s="368"/>
      <c r="P59" s="371"/>
      <c r="Q59" s="368"/>
      <c r="R59" s="371"/>
      <c r="S59" s="371"/>
      <c r="T59" s="368"/>
      <c r="U59" s="371"/>
      <c r="V59" s="371"/>
      <c r="W59" s="368"/>
      <c r="X59" s="371"/>
      <c r="Y59" s="371"/>
      <c r="Z59" s="371"/>
      <c r="AA59" s="368"/>
      <c r="AB59" s="371"/>
      <c r="AC59" s="371"/>
      <c r="AD59" s="371"/>
    </row>
    <row r="60" spans="2:30">
      <c r="B60" s="371"/>
      <c r="C60" s="368"/>
      <c r="D60" s="371"/>
      <c r="E60" s="371"/>
      <c r="F60" s="371"/>
      <c r="G60" s="368"/>
      <c r="H60" s="371"/>
      <c r="I60" s="371"/>
      <c r="J60" s="368"/>
      <c r="K60" s="371"/>
      <c r="L60" s="368"/>
      <c r="M60" s="371"/>
      <c r="N60" s="371"/>
      <c r="O60" s="368"/>
      <c r="P60" s="371"/>
      <c r="Q60" s="368"/>
      <c r="R60" s="371"/>
      <c r="S60" s="371"/>
      <c r="T60" s="368"/>
      <c r="U60" s="371"/>
      <c r="V60" s="371"/>
      <c r="W60" s="368"/>
      <c r="X60" s="371"/>
      <c r="Y60" s="371"/>
      <c r="Z60" s="371"/>
      <c r="AA60" s="368"/>
      <c r="AB60" s="371"/>
      <c r="AC60" s="371"/>
      <c r="AD60" s="371"/>
    </row>
    <row r="61" spans="2:30">
      <c r="B61" s="371"/>
      <c r="C61" s="368"/>
      <c r="D61" s="371"/>
      <c r="E61" s="371"/>
      <c r="F61" s="371"/>
      <c r="G61" s="368"/>
      <c r="H61" s="371"/>
      <c r="I61" s="371"/>
      <c r="J61" s="368"/>
      <c r="K61" s="371"/>
      <c r="L61" s="368"/>
      <c r="M61" s="371"/>
      <c r="N61" s="371"/>
      <c r="O61" s="368"/>
      <c r="P61" s="371"/>
      <c r="Q61" s="368"/>
      <c r="R61" s="371"/>
      <c r="S61" s="371"/>
      <c r="T61" s="368"/>
      <c r="U61" s="371"/>
      <c r="V61" s="371"/>
      <c r="W61" s="368"/>
      <c r="X61" s="371"/>
      <c r="Y61" s="371"/>
      <c r="Z61" s="371"/>
      <c r="AA61" s="368"/>
      <c r="AB61" s="371"/>
      <c r="AC61" s="371"/>
      <c r="AD61" s="371"/>
    </row>
    <row r="62" spans="2:30">
      <c r="B62" s="371"/>
      <c r="C62" s="368"/>
      <c r="D62" s="371"/>
      <c r="E62" s="371"/>
      <c r="F62" s="371"/>
      <c r="G62" s="368"/>
      <c r="H62" s="371"/>
      <c r="I62" s="371"/>
      <c r="J62" s="368"/>
      <c r="K62" s="371"/>
      <c r="L62" s="368"/>
      <c r="M62" s="371"/>
      <c r="N62" s="371"/>
      <c r="O62" s="368"/>
      <c r="P62" s="371"/>
      <c r="Q62" s="368"/>
      <c r="R62" s="371"/>
      <c r="S62" s="371"/>
      <c r="T62" s="368"/>
      <c r="U62" s="371"/>
      <c r="V62" s="371"/>
      <c r="W62" s="368"/>
      <c r="X62" s="371"/>
      <c r="Y62" s="371"/>
      <c r="Z62" s="371"/>
      <c r="AA62" s="368"/>
      <c r="AB62" s="371"/>
      <c r="AC62" s="371"/>
      <c r="AD62" s="371"/>
    </row>
    <row r="63" spans="2:30">
      <c r="B63" s="371"/>
      <c r="C63" s="368"/>
      <c r="D63" s="371"/>
      <c r="E63" s="371"/>
      <c r="F63" s="371"/>
      <c r="G63" s="368"/>
      <c r="H63" s="371"/>
      <c r="I63" s="371"/>
      <c r="J63" s="368"/>
      <c r="K63" s="371"/>
      <c r="L63" s="368"/>
      <c r="M63" s="371"/>
      <c r="N63" s="371"/>
      <c r="O63" s="368"/>
      <c r="P63" s="371"/>
      <c r="Q63" s="368"/>
      <c r="R63" s="371"/>
      <c r="S63" s="371"/>
      <c r="T63" s="368"/>
      <c r="U63" s="371"/>
      <c r="V63" s="371"/>
      <c r="W63" s="368"/>
      <c r="X63" s="371"/>
      <c r="Y63" s="371"/>
      <c r="Z63" s="371"/>
      <c r="AA63" s="368"/>
      <c r="AB63" s="371"/>
      <c r="AC63" s="371"/>
      <c r="AD63" s="371"/>
    </row>
    <row r="64" spans="2:30">
      <c r="B64" s="371"/>
      <c r="C64" s="368"/>
      <c r="D64" s="371"/>
      <c r="E64" s="371"/>
      <c r="F64" s="371"/>
      <c r="G64" s="368"/>
      <c r="H64" s="371"/>
      <c r="I64" s="371"/>
      <c r="J64" s="368"/>
      <c r="K64" s="371"/>
      <c r="L64" s="368"/>
      <c r="M64" s="371"/>
      <c r="N64" s="371"/>
      <c r="O64" s="368"/>
      <c r="P64" s="371"/>
      <c r="Q64" s="368"/>
      <c r="R64" s="371"/>
      <c r="S64" s="371"/>
      <c r="T64" s="368"/>
      <c r="U64" s="371"/>
      <c r="V64" s="371"/>
      <c r="W64" s="368"/>
      <c r="X64" s="371"/>
      <c r="Y64" s="371"/>
      <c r="Z64" s="371"/>
      <c r="AA64" s="368"/>
      <c r="AB64" s="371"/>
      <c r="AC64" s="371"/>
      <c r="AD64" s="371"/>
    </row>
    <row r="65" spans="2:30">
      <c r="B65" s="371"/>
      <c r="C65" s="368"/>
      <c r="D65" s="371"/>
      <c r="E65" s="371"/>
      <c r="F65" s="371"/>
      <c r="G65" s="368"/>
      <c r="H65" s="371"/>
      <c r="I65" s="371"/>
      <c r="J65" s="368"/>
      <c r="K65" s="371"/>
      <c r="L65" s="368"/>
      <c r="M65" s="371"/>
      <c r="N65" s="371"/>
      <c r="O65" s="368"/>
      <c r="P65" s="371"/>
      <c r="Q65" s="368"/>
      <c r="R65" s="371"/>
      <c r="S65" s="371"/>
      <c r="T65" s="368"/>
      <c r="U65" s="371"/>
      <c r="V65" s="371"/>
      <c r="W65" s="368"/>
      <c r="X65" s="371"/>
      <c r="Y65" s="371"/>
      <c r="Z65" s="371"/>
      <c r="AA65" s="368"/>
      <c r="AB65" s="371"/>
      <c r="AC65" s="371"/>
      <c r="AD65" s="371"/>
    </row>
    <row r="66" spans="2:30">
      <c r="B66" s="371"/>
      <c r="C66" s="368"/>
      <c r="D66" s="371"/>
      <c r="E66" s="371"/>
      <c r="F66" s="371"/>
      <c r="G66" s="368"/>
      <c r="H66" s="371"/>
      <c r="I66" s="371"/>
      <c r="J66" s="368"/>
      <c r="K66" s="371"/>
      <c r="L66" s="368"/>
      <c r="M66" s="371"/>
      <c r="N66" s="371"/>
      <c r="O66" s="368"/>
      <c r="P66" s="371"/>
      <c r="Q66" s="368"/>
      <c r="R66" s="371"/>
      <c r="S66" s="371"/>
      <c r="T66" s="368"/>
      <c r="U66" s="371"/>
      <c r="V66" s="371"/>
      <c r="W66" s="368"/>
      <c r="X66" s="371"/>
      <c r="Y66" s="371"/>
      <c r="Z66" s="371"/>
      <c r="AA66" s="368"/>
      <c r="AB66" s="371"/>
      <c r="AC66" s="371"/>
      <c r="AD66" s="371"/>
    </row>
    <row r="67" spans="2:30">
      <c r="B67" s="371"/>
      <c r="C67" s="368"/>
      <c r="D67" s="371"/>
      <c r="E67" s="371"/>
      <c r="F67" s="371"/>
      <c r="G67" s="368"/>
      <c r="H67" s="371"/>
      <c r="I67" s="371"/>
      <c r="J67" s="368"/>
      <c r="K67" s="371"/>
      <c r="L67" s="368"/>
      <c r="M67" s="371"/>
      <c r="N67" s="371"/>
      <c r="O67" s="368"/>
      <c r="P67" s="371"/>
      <c r="Q67" s="368"/>
      <c r="R67" s="371"/>
      <c r="S67" s="371"/>
      <c r="T67" s="368"/>
      <c r="U67" s="371"/>
      <c r="V67" s="371"/>
      <c r="W67" s="368"/>
      <c r="X67" s="371"/>
      <c r="Y67" s="371"/>
      <c r="Z67" s="371"/>
      <c r="AA67" s="368"/>
      <c r="AB67" s="371"/>
      <c r="AC67" s="371"/>
      <c r="AD67" s="371"/>
    </row>
    <row r="68" spans="2:30">
      <c r="B68" s="371"/>
      <c r="C68" s="368"/>
      <c r="D68" s="371"/>
      <c r="E68" s="371"/>
      <c r="F68" s="371"/>
      <c r="G68" s="368"/>
      <c r="H68" s="371"/>
      <c r="I68" s="371"/>
      <c r="J68" s="368"/>
      <c r="K68" s="371"/>
      <c r="L68" s="368"/>
      <c r="M68" s="371"/>
      <c r="N68" s="371"/>
      <c r="O68" s="368"/>
      <c r="P68" s="371"/>
      <c r="Q68" s="368"/>
      <c r="R68" s="371"/>
      <c r="S68" s="371"/>
      <c r="T68" s="368"/>
      <c r="U68" s="371"/>
      <c r="V68" s="371"/>
      <c r="W68" s="368"/>
      <c r="X68" s="371"/>
      <c r="Y68" s="371"/>
      <c r="Z68" s="371"/>
      <c r="AA68" s="368"/>
      <c r="AB68" s="371"/>
      <c r="AC68" s="371"/>
      <c r="AD68" s="371"/>
    </row>
    <row r="69" spans="2:30">
      <c r="B69" s="371"/>
      <c r="C69" s="368"/>
      <c r="D69" s="371"/>
      <c r="E69" s="371"/>
      <c r="F69" s="371"/>
      <c r="G69" s="368"/>
      <c r="H69" s="371"/>
      <c r="I69" s="371"/>
      <c r="J69" s="368"/>
      <c r="K69" s="371"/>
      <c r="L69" s="368"/>
      <c r="M69" s="371"/>
      <c r="N69" s="371"/>
      <c r="O69" s="368"/>
      <c r="P69" s="371"/>
      <c r="Q69" s="368"/>
      <c r="R69" s="371"/>
      <c r="S69" s="371"/>
      <c r="T69" s="368"/>
      <c r="U69" s="371"/>
      <c r="V69" s="371"/>
      <c r="W69" s="368"/>
      <c r="X69" s="371"/>
      <c r="Y69" s="371"/>
      <c r="Z69" s="371"/>
      <c r="AA69" s="368"/>
      <c r="AB69" s="371"/>
      <c r="AC69" s="371"/>
      <c r="AD69" s="371"/>
    </row>
    <row r="70" spans="2:30">
      <c r="B70" s="371"/>
      <c r="C70" s="368"/>
      <c r="D70" s="371"/>
      <c r="E70" s="371"/>
      <c r="F70" s="371"/>
      <c r="G70" s="368"/>
      <c r="H70" s="371"/>
      <c r="I70" s="371"/>
      <c r="J70" s="368"/>
      <c r="K70" s="371"/>
      <c r="L70" s="368"/>
      <c r="M70" s="371"/>
      <c r="N70" s="371"/>
      <c r="O70" s="368"/>
      <c r="P70" s="371"/>
      <c r="Q70" s="368"/>
      <c r="R70" s="371"/>
      <c r="S70" s="371"/>
      <c r="T70" s="368"/>
      <c r="U70" s="371"/>
      <c r="V70" s="371"/>
      <c r="W70" s="368"/>
      <c r="X70" s="371"/>
      <c r="Y70" s="371"/>
      <c r="Z70" s="371"/>
      <c r="AA70" s="368"/>
      <c r="AB70" s="371"/>
      <c r="AC70" s="371"/>
      <c r="AD70" s="371"/>
    </row>
    <row r="71" spans="2:30">
      <c r="B71" s="371"/>
      <c r="C71" s="368"/>
      <c r="D71" s="371"/>
      <c r="E71" s="371"/>
      <c r="F71" s="371"/>
      <c r="G71" s="368"/>
      <c r="H71" s="371"/>
      <c r="I71" s="371"/>
      <c r="J71" s="368"/>
      <c r="K71" s="371"/>
      <c r="L71" s="368"/>
      <c r="M71" s="371"/>
      <c r="N71" s="371"/>
      <c r="O71" s="368"/>
      <c r="P71" s="371"/>
      <c r="Q71" s="368"/>
      <c r="R71" s="371"/>
      <c r="S71" s="371"/>
      <c r="T71" s="368"/>
      <c r="U71" s="371"/>
      <c r="V71" s="371"/>
      <c r="W71" s="368"/>
      <c r="X71" s="371"/>
      <c r="Y71" s="371"/>
      <c r="Z71" s="371"/>
      <c r="AA71" s="368"/>
      <c r="AB71" s="371"/>
      <c r="AC71" s="371"/>
      <c r="AD71" s="371"/>
    </row>
    <row r="72" spans="2:30">
      <c r="B72" s="371"/>
      <c r="C72" s="368"/>
      <c r="D72" s="371"/>
      <c r="E72" s="371"/>
      <c r="F72" s="371"/>
      <c r="G72" s="368"/>
      <c r="H72" s="371"/>
      <c r="I72" s="371"/>
      <c r="J72" s="368"/>
      <c r="K72" s="371"/>
      <c r="L72" s="368"/>
      <c r="M72" s="371"/>
      <c r="N72" s="371"/>
      <c r="O72" s="368"/>
      <c r="P72" s="371"/>
      <c r="Q72" s="368"/>
      <c r="R72" s="371"/>
      <c r="S72" s="371"/>
      <c r="T72" s="368"/>
      <c r="U72" s="371"/>
      <c r="V72" s="371"/>
      <c r="W72" s="368"/>
      <c r="X72" s="371"/>
      <c r="Y72" s="371"/>
      <c r="Z72" s="371"/>
      <c r="AA72" s="368"/>
      <c r="AB72" s="371"/>
      <c r="AC72" s="371"/>
      <c r="AD72" s="371"/>
    </row>
    <row r="73" spans="2:30">
      <c r="B73" s="371"/>
      <c r="C73" s="368"/>
      <c r="D73" s="371"/>
      <c r="E73" s="371"/>
      <c r="F73" s="371"/>
      <c r="G73" s="368"/>
      <c r="H73" s="371"/>
      <c r="I73" s="371"/>
      <c r="J73" s="368"/>
      <c r="K73" s="371"/>
      <c r="L73" s="368"/>
      <c r="M73" s="371"/>
      <c r="N73" s="371"/>
      <c r="O73" s="368"/>
      <c r="P73" s="371"/>
      <c r="Q73" s="368"/>
      <c r="R73" s="371"/>
      <c r="S73" s="371"/>
      <c r="T73" s="368"/>
      <c r="U73" s="371"/>
      <c r="V73" s="371"/>
      <c r="W73" s="368"/>
      <c r="X73" s="371"/>
      <c r="Y73" s="371"/>
      <c r="Z73" s="371"/>
      <c r="AA73" s="368"/>
      <c r="AB73" s="371"/>
      <c r="AC73" s="371"/>
      <c r="AD73" s="371"/>
    </row>
    <row r="74" spans="2:30">
      <c r="B74" s="371"/>
      <c r="C74" s="368"/>
      <c r="D74" s="371"/>
      <c r="E74" s="371"/>
      <c r="F74" s="371"/>
      <c r="G74" s="368"/>
      <c r="H74" s="371"/>
      <c r="I74" s="371"/>
      <c r="J74" s="368"/>
      <c r="K74" s="371"/>
      <c r="L74" s="368"/>
      <c r="M74" s="371"/>
      <c r="N74" s="371"/>
      <c r="O74" s="368"/>
      <c r="P74" s="371"/>
      <c r="Q74" s="368"/>
      <c r="R74" s="371"/>
      <c r="S74" s="371"/>
      <c r="T74" s="368"/>
      <c r="U74" s="371"/>
      <c r="V74" s="371"/>
      <c r="W74" s="368"/>
      <c r="X74" s="371"/>
      <c r="Y74" s="371"/>
      <c r="Z74" s="371"/>
      <c r="AA74" s="368"/>
      <c r="AB74" s="371"/>
      <c r="AC74" s="371"/>
      <c r="AD74" s="371"/>
    </row>
    <row r="75" spans="2:30">
      <c r="B75" s="371"/>
      <c r="C75" s="368"/>
      <c r="D75" s="371"/>
      <c r="E75" s="371"/>
      <c r="F75" s="371"/>
      <c r="G75" s="368"/>
      <c r="H75" s="371"/>
      <c r="I75" s="371"/>
      <c r="J75" s="368"/>
      <c r="K75" s="371"/>
      <c r="L75" s="368"/>
      <c r="M75" s="371"/>
      <c r="N75" s="371"/>
      <c r="O75" s="368"/>
      <c r="P75" s="371"/>
      <c r="Q75" s="368"/>
      <c r="R75" s="371"/>
      <c r="S75" s="371"/>
      <c r="T75" s="368"/>
      <c r="U75" s="371"/>
      <c r="V75" s="371"/>
      <c r="W75" s="368"/>
      <c r="X75" s="371"/>
      <c r="Y75" s="371"/>
      <c r="Z75" s="371"/>
      <c r="AA75" s="368"/>
      <c r="AB75" s="371"/>
      <c r="AC75" s="371"/>
      <c r="AD75" s="371"/>
    </row>
    <row r="76" spans="2:30">
      <c r="B76" s="371"/>
      <c r="C76" s="368"/>
      <c r="D76" s="371"/>
      <c r="E76" s="371"/>
      <c r="F76" s="371"/>
      <c r="G76" s="368"/>
      <c r="H76" s="371"/>
      <c r="I76" s="371"/>
      <c r="J76" s="368"/>
      <c r="K76" s="371"/>
      <c r="L76" s="368"/>
      <c r="M76" s="371"/>
      <c r="N76" s="371"/>
      <c r="O76" s="368"/>
      <c r="P76" s="371"/>
      <c r="Q76" s="368"/>
      <c r="R76" s="371"/>
      <c r="S76" s="371"/>
      <c r="T76" s="368"/>
      <c r="U76" s="371"/>
      <c r="V76" s="371"/>
      <c r="W76" s="368"/>
      <c r="X76" s="371"/>
      <c r="Y76" s="371"/>
      <c r="Z76" s="371"/>
      <c r="AA76" s="368"/>
      <c r="AB76" s="371"/>
      <c r="AC76" s="371"/>
      <c r="AD76" s="371"/>
    </row>
    <row r="77" spans="2:30">
      <c r="B77" s="371"/>
      <c r="C77" s="368"/>
      <c r="D77" s="371"/>
      <c r="E77" s="371"/>
      <c r="F77" s="371"/>
      <c r="G77" s="368"/>
      <c r="H77" s="371"/>
      <c r="I77" s="371"/>
      <c r="J77" s="368"/>
      <c r="K77" s="371"/>
      <c r="L77" s="368"/>
      <c r="M77" s="371"/>
      <c r="N77" s="371"/>
      <c r="O77" s="368"/>
      <c r="P77" s="371"/>
      <c r="Q77" s="368"/>
      <c r="R77" s="371"/>
      <c r="S77" s="371"/>
      <c r="T77" s="368"/>
      <c r="U77" s="371"/>
      <c r="V77" s="371"/>
      <c r="W77" s="368"/>
      <c r="X77" s="371"/>
      <c r="Y77" s="371"/>
      <c r="Z77" s="371"/>
      <c r="AA77" s="368"/>
      <c r="AB77" s="371"/>
      <c r="AC77" s="371"/>
      <c r="AD77" s="371"/>
    </row>
    <row r="78" spans="2:30">
      <c r="B78" s="371"/>
      <c r="C78" s="368"/>
      <c r="D78" s="371"/>
      <c r="E78" s="371"/>
      <c r="F78" s="371"/>
      <c r="G78" s="368"/>
      <c r="H78" s="371"/>
      <c r="I78" s="371"/>
      <c r="J78" s="368"/>
      <c r="K78" s="371"/>
      <c r="L78" s="368"/>
      <c r="M78" s="371"/>
      <c r="N78" s="371"/>
      <c r="O78" s="368"/>
      <c r="P78" s="371"/>
      <c r="Q78" s="368"/>
      <c r="R78" s="371"/>
      <c r="S78" s="371"/>
      <c r="T78" s="368"/>
      <c r="U78" s="371"/>
      <c r="V78" s="371"/>
      <c r="W78" s="368"/>
      <c r="X78" s="371"/>
      <c r="Y78" s="371"/>
      <c r="Z78" s="371"/>
      <c r="AA78" s="368"/>
      <c r="AB78" s="371"/>
      <c r="AC78" s="371"/>
      <c r="AD78" s="371"/>
    </row>
    <row r="79" spans="2:30">
      <c r="B79" s="371"/>
      <c r="C79" s="368"/>
      <c r="D79" s="371"/>
      <c r="E79" s="371"/>
      <c r="F79" s="371"/>
      <c r="G79" s="368"/>
      <c r="H79" s="371"/>
      <c r="I79" s="371"/>
      <c r="J79" s="368"/>
      <c r="K79" s="371"/>
      <c r="L79" s="368"/>
      <c r="M79" s="371"/>
      <c r="N79" s="371"/>
      <c r="O79" s="368"/>
      <c r="P79" s="371"/>
      <c r="Q79" s="368"/>
      <c r="R79" s="371"/>
      <c r="S79" s="371"/>
      <c r="T79" s="368"/>
      <c r="U79" s="371"/>
      <c r="V79" s="371"/>
      <c r="W79" s="368"/>
      <c r="X79" s="371"/>
      <c r="Y79" s="371"/>
      <c r="Z79" s="371"/>
      <c r="AA79" s="368"/>
      <c r="AB79" s="371"/>
      <c r="AC79" s="371"/>
      <c r="AD79" s="371"/>
    </row>
    <row r="80" spans="2:30">
      <c r="B80" s="371"/>
      <c r="C80" s="368"/>
      <c r="D80" s="371"/>
      <c r="E80" s="371"/>
      <c r="F80" s="371"/>
      <c r="G80" s="368"/>
      <c r="H80" s="371"/>
      <c r="I80" s="371"/>
      <c r="J80" s="368"/>
      <c r="K80" s="371"/>
      <c r="L80" s="368"/>
      <c r="M80" s="371"/>
      <c r="N80" s="371"/>
      <c r="O80" s="368"/>
      <c r="P80" s="371"/>
      <c r="Q80" s="368"/>
      <c r="R80" s="371"/>
      <c r="S80" s="371"/>
      <c r="T80" s="368"/>
      <c r="U80" s="371"/>
      <c r="V80" s="371"/>
      <c r="W80" s="368"/>
      <c r="X80" s="371"/>
      <c r="Y80" s="371"/>
      <c r="Z80" s="371"/>
      <c r="AA80" s="368"/>
      <c r="AB80" s="371"/>
      <c r="AC80" s="371"/>
      <c r="AD80" s="371"/>
    </row>
    <row r="81" spans="2:30">
      <c r="B81" s="371"/>
      <c r="C81" s="368"/>
      <c r="D81" s="371"/>
      <c r="E81" s="371"/>
      <c r="F81" s="371"/>
      <c r="G81" s="368"/>
      <c r="H81" s="371"/>
      <c r="I81" s="371"/>
      <c r="J81" s="368"/>
      <c r="K81" s="371"/>
      <c r="L81" s="368"/>
      <c r="M81" s="371"/>
      <c r="N81" s="371"/>
      <c r="O81" s="368"/>
      <c r="P81" s="371"/>
      <c r="Q81" s="368"/>
      <c r="R81" s="371"/>
      <c r="S81" s="371"/>
      <c r="T81" s="368"/>
      <c r="U81" s="371"/>
      <c r="V81" s="371"/>
      <c r="W81" s="368"/>
      <c r="X81" s="371"/>
      <c r="Y81" s="371"/>
      <c r="Z81" s="371"/>
      <c r="AA81" s="368"/>
      <c r="AB81" s="371"/>
      <c r="AC81" s="371"/>
      <c r="AD81" s="371"/>
    </row>
    <row r="82" spans="2:30">
      <c r="B82" s="371"/>
      <c r="C82" s="368"/>
      <c r="D82" s="371"/>
      <c r="E82" s="371"/>
      <c r="F82" s="371"/>
      <c r="G82" s="368"/>
      <c r="H82" s="371"/>
      <c r="I82" s="371"/>
      <c r="J82" s="368"/>
      <c r="K82" s="371"/>
      <c r="L82" s="368"/>
      <c r="M82" s="371"/>
      <c r="N82" s="371"/>
      <c r="O82" s="368"/>
      <c r="P82" s="371"/>
      <c r="Q82" s="368"/>
      <c r="R82" s="371"/>
      <c r="S82" s="371"/>
      <c r="T82" s="368"/>
      <c r="U82" s="371"/>
      <c r="V82" s="371"/>
      <c r="W82" s="368"/>
      <c r="X82" s="371"/>
      <c r="Y82" s="371"/>
      <c r="Z82" s="371"/>
      <c r="AA82" s="368"/>
      <c r="AB82" s="371"/>
      <c r="AC82" s="371"/>
      <c r="AD82" s="371"/>
    </row>
    <row r="83" spans="2:30">
      <c r="B83" s="371"/>
      <c r="C83" s="368"/>
      <c r="D83" s="371"/>
      <c r="E83" s="371"/>
      <c r="F83" s="371"/>
      <c r="G83" s="368"/>
      <c r="H83" s="371"/>
      <c r="I83" s="371"/>
      <c r="J83" s="368"/>
      <c r="K83" s="371"/>
      <c r="L83" s="368"/>
      <c r="M83" s="371"/>
      <c r="N83" s="371"/>
      <c r="O83" s="368"/>
      <c r="P83" s="371"/>
      <c r="Q83" s="368"/>
      <c r="R83" s="371"/>
      <c r="S83" s="371"/>
      <c r="T83" s="368"/>
      <c r="U83" s="371"/>
      <c r="V83" s="371"/>
      <c r="W83" s="368"/>
      <c r="X83" s="371"/>
      <c r="Y83" s="371"/>
      <c r="Z83" s="371"/>
      <c r="AA83" s="368"/>
      <c r="AB83" s="371"/>
      <c r="AC83" s="371"/>
      <c r="AD83" s="371"/>
    </row>
    <row r="84" spans="2:30">
      <c r="B84" s="371"/>
      <c r="C84" s="368"/>
      <c r="D84" s="371"/>
      <c r="E84" s="371"/>
      <c r="F84" s="371"/>
      <c r="G84" s="368"/>
      <c r="H84" s="371"/>
      <c r="I84" s="371"/>
      <c r="J84" s="368"/>
      <c r="K84" s="371"/>
      <c r="L84" s="368"/>
      <c r="M84" s="371"/>
      <c r="N84" s="371"/>
      <c r="O84" s="368"/>
      <c r="P84" s="371"/>
      <c r="Q84" s="368"/>
      <c r="R84" s="371"/>
      <c r="S84" s="371"/>
      <c r="T84" s="368"/>
      <c r="U84" s="371"/>
      <c r="V84" s="371"/>
      <c r="W84" s="368"/>
      <c r="X84" s="371"/>
      <c r="Y84" s="371"/>
      <c r="Z84" s="371"/>
      <c r="AA84" s="368"/>
      <c r="AB84" s="371"/>
      <c r="AC84" s="371"/>
      <c r="AD84" s="371"/>
    </row>
    <row r="85" spans="2:30">
      <c r="B85" s="371"/>
      <c r="C85" s="368"/>
      <c r="D85" s="371"/>
      <c r="E85" s="371"/>
      <c r="F85" s="371"/>
      <c r="G85" s="368"/>
      <c r="H85" s="371"/>
      <c r="I85" s="371"/>
      <c r="J85" s="368"/>
      <c r="K85" s="371"/>
      <c r="L85" s="368"/>
      <c r="M85" s="371"/>
      <c r="N85" s="371"/>
      <c r="O85" s="368"/>
      <c r="P85" s="371"/>
      <c r="Q85" s="368"/>
      <c r="R85" s="371"/>
      <c r="S85" s="371"/>
      <c r="T85" s="368"/>
      <c r="U85" s="371"/>
      <c r="V85" s="371"/>
      <c r="W85" s="368"/>
      <c r="X85" s="371"/>
      <c r="Y85" s="371"/>
      <c r="Z85" s="371"/>
      <c r="AA85" s="368"/>
      <c r="AB85" s="371"/>
      <c r="AC85" s="371"/>
      <c r="AD85" s="371"/>
    </row>
    <row r="86" spans="2:30">
      <c r="B86" s="371"/>
      <c r="C86" s="368"/>
      <c r="D86" s="371"/>
      <c r="E86" s="371"/>
      <c r="F86" s="371"/>
      <c r="G86" s="368"/>
      <c r="H86" s="371"/>
      <c r="I86" s="371"/>
      <c r="J86" s="368"/>
      <c r="K86" s="371"/>
      <c r="L86" s="368"/>
      <c r="M86" s="371"/>
      <c r="N86" s="371"/>
      <c r="O86" s="368"/>
      <c r="P86" s="371"/>
      <c r="Q86" s="368"/>
      <c r="R86" s="371"/>
      <c r="S86" s="371"/>
      <c r="T86" s="368"/>
      <c r="U86" s="371"/>
      <c r="V86" s="371"/>
      <c r="W86" s="368"/>
      <c r="X86" s="371"/>
      <c r="Y86" s="371"/>
      <c r="Z86" s="371"/>
      <c r="AA86" s="368"/>
      <c r="AB86" s="371"/>
      <c r="AC86" s="371"/>
      <c r="AD86" s="371"/>
    </row>
    <row r="87" spans="2:30">
      <c r="B87" s="371"/>
      <c r="C87" s="368"/>
      <c r="D87" s="371"/>
      <c r="E87" s="371"/>
      <c r="F87" s="371"/>
      <c r="G87" s="368"/>
      <c r="H87" s="371"/>
      <c r="I87" s="371"/>
      <c r="J87" s="368"/>
      <c r="K87" s="371"/>
      <c r="L87" s="368"/>
      <c r="M87" s="371"/>
      <c r="N87" s="371"/>
      <c r="O87" s="368"/>
      <c r="P87" s="371"/>
      <c r="Q87" s="368"/>
      <c r="R87" s="371"/>
      <c r="S87" s="371"/>
      <c r="T87" s="368"/>
      <c r="U87" s="371"/>
      <c r="V87" s="371"/>
      <c r="W87" s="368"/>
      <c r="X87" s="371"/>
      <c r="Y87" s="371"/>
      <c r="Z87" s="371"/>
      <c r="AA87" s="368"/>
      <c r="AB87" s="371"/>
      <c r="AC87" s="371"/>
      <c r="AD87" s="371"/>
    </row>
    <row r="88" spans="2:30">
      <c r="B88" s="371"/>
      <c r="C88" s="368"/>
      <c r="D88" s="371"/>
      <c r="E88" s="371"/>
      <c r="F88" s="371"/>
      <c r="G88" s="368"/>
      <c r="H88" s="371"/>
      <c r="I88" s="371"/>
      <c r="J88" s="368"/>
      <c r="K88" s="371"/>
      <c r="L88" s="368"/>
      <c r="M88" s="371"/>
      <c r="N88" s="371"/>
      <c r="O88" s="368"/>
      <c r="P88" s="371"/>
      <c r="Q88" s="368"/>
      <c r="R88" s="371"/>
      <c r="S88" s="371"/>
      <c r="T88" s="368"/>
      <c r="U88" s="371"/>
      <c r="V88" s="371"/>
      <c r="W88" s="368"/>
      <c r="X88" s="371"/>
      <c r="Y88" s="371"/>
      <c r="Z88" s="371"/>
      <c r="AA88" s="368"/>
      <c r="AB88" s="371"/>
      <c r="AC88" s="371"/>
      <c r="AD88" s="371"/>
    </row>
    <row r="89" spans="2:30">
      <c r="B89" s="371"/>
      <c r="C89" s="368"/>
      <c r="D89" s="371"/>
      <c r="E89" s="371"/>
      <c r="F89" s="371"/>
      <c r="G89" s="368"/>
      <c r="H89" s="371"/>
      <c r="I89" s="371"/>
      <c r="J89" s="368"/>
      <c r="K89" s="371"/>
      <c r="L89" s="368"/>
      <c r="M89" s="371"/>
      <c r="N89" s="371"/>
      <c r="O89" s="368"/>
      <c r="P89" s="371"/>
      <c r="Q89" s="368"/>
      <c r="R89" s="371"/>
      <c r="S89" s="371"/>
      <c r="T89" s="368"/>
      <c r="U89" s="371"/>
      <c r="V89" s="371"/>
      <c r="W89" s="368"/>
      <c r="X89" s="371"/>
      <c r="Y89" s="371"/>
      <c r="Z89" s="371"/>
      <c r="AA89" s="368"/>
      <c r="AB89" s="371"/>
      <c r="AC89" s="371"/>
      <c r="AD89" s="371"/>
    </row>
    <row r="90" spans="2:30">
      <c r="B90" s="371"/>
      <c r="C90" s="368"/>
      <c r="D90" s="371"/>
      <c r="E90" s="371"/>
      <c r="F90" s="371"/>
      <c r="G90" s="368"/>
      <c r="H90" s="371"/>
      <c r="I90" s="371"/>
      <c r="J90" s="368"/>
      <c r="K90" s="371"/>
      <c r="L90" s="368"/>
      <c r="M90" s="371"/>
      <c r="N90" s="371"/>
      <c r="O90" s="368"/>
      <c r="P90" s="371"/>
      <c r="Q90" s="368"/>
      <c r="R90" s="371"/>
      <c r="S90" s="371"/>
      <c r="T90" s="368"/>
      <c r="U90" s="371"/>
      <c r="V90" s="371"/>
      <c r="W90" s="368"/>
      <c r="X90" s="371"/>
      <c r="Y90" s="371"/>
      <c r="Z90" s="371"/>
      <c r="AA90" s="368"/>
      <c r="AB90" s="371"/>
      <c r="AC90" s="371"/>
      <c r="AD90" s="371"/>
    </row>
    <row r="91" spans="2:30">
      <c r="B91" s="371"/>
      <c r="C91" s="368"/>
      <c r="D91" s="371"/>
      <c r="E91" s="371"/>
      <c r="F91" s="371"/>
      <c r="G91" s="368"/>
      <c r="H91" s="371"/>
      <c r="I91" s="371"/>
      <c r="J91" s="368"/>
      <c r="K91" s="371"/>
      <c r="L91" s="368"/>
      <c r="M91" s="371"/>
      <c r="N91" s="371"/>
      <c r="O91" s="368"/>
      <c r="P91" s="371"/>
      <c r="Q91" s="368"/>
      <c r="R91" s="371"/>
      <c r="S91" s="371"/>
      <c r="T91" s="368"/>
      <c r="U91" s="371"/>
      <c r="V91" s="371"/>
      <c r="W91" s="368"/>
      <c r="X91" s="371"/>
      <c r="Y91" s="371"/>
      <c r="Z91" s="371"/>
      <c r="AA91" s="368"/>
      <c r="AB91" s="371"/>
      <c r="AC91" s="371"/>
      <c r="AD91" s="371"/>
    </row>
    <row r="92" spans="2:30">
      <c r="B92" s="371"/>
      <c r="C92" s="368"/>
      <c r="D92" s="371"/>
      <c r="E92" s="371"/>
      <c r="F92" s="371"/>
      <c r="G92" s="368"/>
      <c r="H92" s="371"/>
      <c r="I92" s="371"/>
      <c r="J92" s="368"/>
      <c r="K92" s="371"/>
      <c r="L92" s="368"/>
      <c r="M92" s="371"/>
      <c r="N92" s="371"/>
      <c r="O92" s="368"/>
      <c r="P92" s="371"/>
      <c r="Q92" s="368"/>
      <c r="R92" s="371"/>
      <c r="S92" s="371"/>
      <c r="T92" s="368"/>
      <c r="U92" s="371"/>
      <c r="V92" s="371"/>
      <c r="W92" s="368"/>
      <c r="X92" s="371"/>
      <c r="Y92" s="371"/>
      <c r="Z92" s="371"/>
      <c r="AA92" s="368"/>
      <c r="AB92" s="371"/>
      <c r="AC92" s="371"/>
      <c r="AD92" s="371"/>
    </row>
    <row r="93" spans="2:30">
      <c r="B93" s="371"/>
      <c r="C93" s="368"/>
      <c r="D93" s="371"/>
      <c r="E93" s="371"/>
      <c r="F93" s="371"/>
      <c r="G93" s="368"/>
      <c r="H93" s="371"/>
      <c r="I93" s="371"/>
      <c r="J93" s="368"/>
      <c r="K93" s="371"/>
      <c r="L93" s="368"/>
      <c r="M93" s="371"/>
      <c r="N93" s="371"/>
      <c r="O93" s="368"/>
      <c r="P93" s="371"/>
      <c r="Q93" s="368"/>
      <c r="R93" s="371"/>
      <c r="S93" s="371"/>
      <c r="T93" s="368"/>
      <c r="U93" s="371"/>
      <c r="V93" s="371"/>
      <c r="W93" s="368"/>
      <c r="X93" s="371"/>
      <c r="Y93" s="371"/>
      <c r="Z93" s="371"/>
      <c r="AA93" s="368"/>
      <c r="AB93" s="371"/>
      <c r="AC93" s="371"/>
      <c r="AD93" s="371"/>
    </row>
    <row r="94" spans="2:30">
      <c r="B94" s="371"/>
      <c r="C94" s="368"/>
      <c r="D94" s="371"/>
      <c r="E94" s="371"/>
      <c r="F94" s="371"/>
      <c r="G94" s="368"/>
      <c r="H94" s="371"/>
      <c r="I94" s="371"/>
      <c r="J94" s="368"/>
      <c r="K94" s="371"/>
      <c r="L94" s="368"/>
      <c r="M94" s="371"/>
      <c r="N94" s="371"/>
      <c r="O94" s="368"/>
      <c r="P94" s="371"/>
      <c r="Q94" s="368"/>
      <c r="R94" s="371"/>
      <c r="S94" s="371"/>
      <c r="T94" s="368"/>
      <c r="U94" s="371"/>
      <c r="V94" s="371"/>
      <c r="W94" s="368"/>
      <c r="X94" s="371"/>
      <c r="Y94" s="371"/>
      <c r="Z94" s="371"/>
      <c r="AA94" s="368"/>
      <c r="AB94" s="371"/>
      <c r="AC94" s="371"/>
      <c r="AD94" s="371"/>
    </row>
    <row r="95" spans="2:30">
      <c r="B95" s="371"/>
      <c r="C95" s="368"/>
      <c r="D95" s="371"/>
      <c r="E95" s="371"/>
      <c r="F95" s="371"/>
      <c r="G95" s="368"/>
      <c r="H95" s="371"/>
      <c r="I95" s="371"/>
      <c r="J95" s="368"/>
      <c r="K95" s="371"/>
      <c r="L95" s="368"/>
      <c r="M95" s="371"/>
      <c r="N95" s="371"/>
      <c r="O95" s="368"/>
      <c r="P95" s="371"/>
      <c r="Q95" s="368"/>
      <c r="R95" s="371"/>
      <c r="S95" s="371"/>
      <c r="T95" s="368"/>
      <c r="U95" s="371"/>
      <c r="V95" s="371"/>
      <c r="W95" s="368"/>
      <c r="X95" s="371"/>
      <c r="Y95" s="371"/>
      <c r="Z95" s="371"/>
      <c r="AA95" s="368"/>
      <c r="AB95" s="371"/>
      <c r="AC95" s="371"/>
      <c r="AD95" s="371"/>
    </row>
    <row r="96" spans="2:30">
      <c r="B96" s="371"/>
      <c r="C96" s="368"/>
      <c r="D96" s="371"/>
      <c r="E96" s="371"/>
      <c r="F96" s="371"/>
      <c r="G96" s="368"/>
      <c r="H96" s="371"/>
      <c r="I96" s="371"/>
      <c r="J96" s="368"/>
      <c r="K96" s="371"/>
      <c r="L96" s="368"/>
      <c r="M96" s="371"/>
      <c r="N96" s="371"/>
      <c r="O96" s="368"/>
      <c r="P96" s="371"/>
      <c r="Q96" s="368"/>
      <c r="R96" s="371"/>
      <c r="S96" s="371"/>
      <c r="T96" s="368"/>
      <c r="U96" s="371"/>
      <c r="V96" s="371"/>
      <c r="W96" s="368"/>
      <c r="X96" s="371"/>
      <c r="Y96" s="371"/>
      <c r="Z96" s="371"/>
      <c r="AA96" s="368"/>
      <c r="AB96" s="371"/>
      <c r="AC96" s="371"/>
      <c r="AD96" s="371"/>
    </row>
    <row r="97" spans="2:30">
      <c r="B97" s="371"/>
      <c r="C97" s="368"/>
      <c r="D97" s="371"/>
      <c r="E97" s="371"/>
      <c r="F97" s="371"/>
      <c r="G97" s="368"/>
      <c r="H97" s="371"/>
      <c r="I97" s="371"/>
      <c r="J97" s="368"/>
      <c r="K97" s="371"/>
      <c r="L97" s="368"/>
      <c r="M97" s="371"/>
      <c r="N97" s="371"/>
      <c r="O97" s="368"/>
      <c r="P97" s="371"/>
      <c r="Q97" s="368"/>
      <c r="R97" s="371"/>
      <c r="S97" s="371"/>
      <c r="T97" s="368"/>
      <c r="U97" s="371"/>
      <c r="V97" s="371"/>
      <c r="W97" s="368"/>
      <c r="X97" s="371"/>
      <c r="Y97" s="371"/>
      <c r="Z97" s="371"/>
      <c r="AA97" s="368"/>
      <c r="AB97" s="371"/>
      <c r="AC97" s="371"/>
      <c r="AD97" s="371"/>
    </row>
    <row r="98" spans="2:30">
      <c r="B98" s="371"/>
      <c r="C98" s="368"/>
      <c r="D98" s="371"/>
      <c r="E98" s="371"/>
      <c r="F98" s="371"/>
      <c r="G98" s="368"/>
      <c r="H98" s="371"/>
      <c r="I98" s="371"/>
      <c r="J98" s="368"/>
      <c r="K98" s="371"/>
      <c r="L98" s="368"/>
      <c r="M98" s="371"/>
      <c r="N98" s="371"/>
      <c r="O98" s="368"/>
      <c r="P98" s="371"/>
      <c r="Q98" s="368"/>
      <c r="R98" s="371"/>
      <c r="S98" s="371"/>
      <c r="T98" s="368"/>
      <c r="U98" s="371"/>
      <c r="V98" s="371"/>
      <c r="W98" s="368"/>
      <c r="X98" s="371"/>
      <c r="Y98" s="371"/>
      <c r="Z98" s="371"/>
      <c r="AA98" s="368"/>
      <c r="AB98" s="371"/>
      <c r="AC98" s="371"/>
      <c r="AD98" s="371"/>
    </row>
    <row r="99" spans="2:30">
      <c r="B99" s="371"/>
      <c r="C99" s="368"/>
      <c r="D99" s="371"/>
      <c r="E99" s="371"/>
      <c r="F99" s="371"/>
      <c r="G99" s="368"/>
      <c r="H99" s="371"/>
      <c r="I99" s="371"/>
      <c r="J99" s="368"/>
      <c r="K99" s="371"/>
      <c r="L99" s="368"/>
      <c r="M99" s="371"/>
      <c r="N99" s="371"/>
      <c r="O99" s="368"/>
      <c r="P99" s="371"/>
      <c r="Q99" s="368"/>
      <c r="R99" s="371"/>
      <c r="S99" s="371"/>
      <c r="T99" s="368"/>
      <c r="U99" s="371"/>
      <c r="V99" s="371"/>
      <c r="W99" s="368"/>
      <c r="X99" s="371"/>
      <c r="Y99" s="371"/>
      <c r="Z99" s="371"/>
      <c r="AA99" s="368"/>
      <c r="AB99" s="371"/>
      <c r="AC99" s="371"/>
      <c r="AD99" s="371"/>
    </row>
    <row r="100" spans="2:30">
      <c r="B100" s="371"/>
      <c r="C100" s="368"/>
      <c r="D100" s="371"/>
      <c r="E100" s="371"/>
      <c r="F100" s="371"/>
      <c r="G100" s="368"/>
      <c r="H100" s="371"/>
      <c r="I100" s="371"/>
      <c r="J100" s="368"/>
      <c r="K100" s="371"/>
      <c r="L100" s="368"/>
      <c r="M100" s="371"/>
      <c r="N100" s="371"/>
      <c r="O100" s="368"/>
      <c r="P100" s="371"/>
      <c r="Q100" s="368"/>
      <c r="R100" s="371"/>
      <c r="S100" s="371"/>
      <c r="T100" s="368"/>
      <c r="U100" s="371"/>
      <c r="V100" s="371"/>
      <c r="W100" s="368"/>
      <c r="X100" s="371"/>
      <c r="Y100" s="371"/>
      <c r="Z100" s="371"/>
      <c r="AA100" s="368"/>
      <c r="AB100" s="371"/>
      <c r="AC100" s="371"/>
      <c r="AD100" s="371"/>
    </row>
    <row r="101" spans="2:30">
      <c r="B101" s="371"/>
      <c r="C101" s="368"/>
      <c r="D101" s="371"/>
      <c r="E101" s="371"/>
      <c r="F101" s="371"/>
      <c r="G101" s="368"/>
      <c r="H101" s="371"/>
      <c r="I101" s="371"/>
      <c r="J101" s="368"/>
      <c r="K101" s="371"/>
      <c r="L101" s="368"/>
      <c r="M101" s="371"/>
      <c r="N101" s="371"/>
      <c r="O101" s="368"/>
      <c r="P101" s="371"/>
      <c r="Q101" s="368"/>
      <c r="R101" s="371"/>
      <c r="S101" s="371"/>
      <c r="T101" s="368"/>
      <c r="U101" s="371"/>
      <c r="V101" s="371"/>
      <c r="W101" s="368"/>
      <c r="X101" s="371"/>
      <c r="Y101" s="371"/>
      <c r="Z101" s="371"/>
      <c r="AA101" s="368"/>
      <c r="AB101" s="371"/>
      <c r="AC101" s="371"/>
      <c r="AD101" s="371"/>
    </row>
    <row r="102" spans="2:30">
      <c r="B102" s="371"/>
      <c r="C102" s="368"/>
      <c r="D102" s="371"/>
      <c r="E102" s="371"/>
      <c r="F102" s="371"/>
      <c r="G102" s="368"/>
      <c r="H102" s="371"/>
      <c r="I102" s="371"/>
      <c r="J102" s="368"/>
      <c r="K102" s="371"/>
      <c r="L102" s="368"/>
      <c r="M102" s="371"/>
      <c r="N102" s="371"/>
      <c r="O102" s="368"/>
      <c r="P102" s="371"/>
      <c r="Q102" s="368"/>
      <c r="R102" s="371"/>
      <c r="S102" s="371"/>
      <c r="T102" s="368"/>
      <c r="U102" s="371"/>
      <c r="V102" s="371"/>
      <c r="W102" s="368"/>
      <c r="X102" s="371"/>
      <c r="Y102" s="371"/>
      <c r="Z102" s="371"/>
      <c r="AA102" s="368"/>
      <c r="AB102" s="371"/>
      <c r="AC102" s="371"/>
      <c r="AD102" s="371"/>
    </row>
    <row r="103" spans="2:30">
      <c r="B103" s="371"/>
      <c r="C103" s="368"/>
      <c r="D103" s="371"/>
      <c r="E103" s="371"/>
      <c r="F103" s="371"/>
      <c r="G103" s="368"/>
      <c r="H103" s="371"/>
      <c r="I103" s="371"/>
      <c r="J103" s="368"/>
      <c r="K103" s="371"/>
      <c r="L103" s="368"/>
      <c r="M103" s="371"/>
      <c r="N103" s="371"/>
      <c r="O103" s="368"/>
      <c r="P103" s="371"/>
      <c r="Q103" s="368"/>
      <c r="R103" s="371"/>
      <c r="S103" s="371"/>
      <c r="T103" s="368"/>
      <c r="U103" s="371"/>
      <c r="V103" s="371"/>
      <c r="W103" s="368"/>
      <c r="X103" s="371"/>
      <c r="Y103" s="371"/>
      <c r="Z103" s="371"/>
      <c r="AA103" s="368"/>
      <c r="AB103" s="371"/>
      <c r="AC103" s="371"/>
      <c r="AD103" s="371"/>
    </row>
    <row r="104" spans="2:30">
      <c r="B104" s="371"/>
      <c r="C104" s="368"/>
      <c r="D104" s="371"/>
      <c r="E104" s="371"/>
      <c r="F104" s="371"/>
      <c r="G104" s="368"/>
      <c r="H104" s="371"/>
      <c r="I104" s="371"/>
      <c r="J104" s="368"/>
      <c r="K104" s="371"/>
      <c r="L104" s="368"/>
      <c r="M104" s="371"/>
      <c r="N104" s="371"/>
      <c r="O104" s="368"/>
      <c r="P104" s="371"/>
      <c r="Q104" s="368"/>
      <c r="R104" s="371"/>
      <c r="S104" s="371"/>
      <c r="T104" s="368"/>
      <c r="U104" s="371"/>
      <c r="V104" s="371"/>
      <c r="W104" s="368"/>
      <c r="X104" s="371"/>
      <c r="Y104" s="371"/>
      <c r="Z104" s="371"/>
      <c r="AA104" s="368"/>
      <c r="AB104" s="371"/>
      <c r="AC104" s="371"/>
      <c r="AD104" s="371"/>
    </row>
    <row r="105" spans="2:30">
      <c r="B105" s="371"/>
      <c r="C105" s="368"/>
      <c r="D105" s="371"/>
      <c r="E105" s="371"/>
      <c r="F105" s="371"/>
      <c r="G105" s="368"/>
      <c r="H105" s="371"/>
      <c r="I105" s="371"/>
      <c r="J105" s="368"/>
      <c r="K105" s="371"/>
      <c r="L105" s="368"/>
      <c r="M105" s="371"/>
      <c r="N105" s="371"/>
      <c r="O105" s="368"/>
      <c r="P105" s="371"/>
      <c r="Q105" s="368"/>
      <c r="R105" s="371"/>
      <c r="S105" s="371"/>
      <c r="T105" s="368"/>
      <c r="U105" s="371"/>
      <c r="V105" s="371"/>
      <c r="W105" s="368"/>
      <c r="X105" s="371"/>
      <c r="Y105" s="371"/>
      <c r="Z105" s="371"/>
      <c r="AA105" s="368"/>
      <c r="AB105" s="371"/>
      <c r="AC105" s="371"/>
      <c r="AD105" s="371"/>
    </row>
    <row r="106" spans="2:30">
      <c r="B106" s="371"/>
      <c r="C106" s="368"/>
      <c r="D106" s="371"/>
      <c r="E106" s="371"/>
      <c r="F106" s="371"/>
      <c r="G106" s="368"/>
      <c r="H106" s="371"/>
      <c r="I106" s="371"/>
      <c r="J106" s="368"/>
      <c r="K106" s="371"/>
      <c r="L106" s="368"/>
      <c r="M106" s="371"/>
      <c r="N106" s="371"/>
      <c r="O106" s="368"/>
      <c r="P106" s="371"/>
      <c r="Q106" s="368"/>
      <c r="R106" s="371"/>
      <c r="S106" s="371"/>
      <c r="T106" s="368"/>
      <c r="U106" s="371"/>
      <c r="V106" s="371"/>
      <c r="W106" s="368"/>
      <c r="X106" s="371"/>
      <c r="Y106" s="371"/>
      <c r="Z106" s="371"/>
      <c r="AA106" s="368"/>
      <c r="AB106" s="371"/>
      <c r="AC106" s="371"/>
      <c r="AD106" s="371"/>
    </row>
    <row r="107" spans="2:30">
      <c r="B107" s="371"/>
      <c r="C107" s="368"/>
      <c r="D107" s="371"/>
      <c r="E107" s="371"/>
      <c r="F107" s="371"/>
      <c r="G107" s="368"/>
      <c r="H107" s="371"/>
      <c r="I107" s="371"/>
      <c r="J107" s="368"/>
      <c r="K107" s="371"/>
      <c r="L107" s="368"/>
      <c r="M107" s="371"/>
      <c r="N107" s="371"/>
      <c r="O107" s="368"/>
      <c r="P107" s="371"/>
      <c r="Q107" s="368"/>
      <c r="R107" s="371"/>
      <c r="S107" s="371"/>
      <c r="T107" s="368"/>
      <c r="U107" s="371"/>
      <c r="V107" s="371"/>
      <c r="W107" s="368"/>
      <c r="X107" s="371"/>
      <c r="Y107" s="371"/>
      <c r="Z107" s="371"/>
      <c r="AA107" s="368"/>
      <c r="AB107" s="371"/>
      <c r="AC107" s="371"/>
      <c r="AD107" s="371"/>
    </row>
    <row r="108" spans="2:30">
      <c r="B108" s="371"/>
      <c r="C108" s="368"/>
      <c r="D108" s="371"/>
      <c r="E108" s="371"/>
      <c r="F108" s="371"/>
      <c r="G108" s="368"/>
      <c r="H108" s="371"/>
      <c r="I108" s="371"/>
      <c r="J108" s="368"/>
      <c r="K108" s="371"/>
      <c r="L108" s="368"/>
      <c r="M108" s="371"/>
      <c r="N108" s="371"/>
      <c r="O108" s="368"/>
      <c r="P108" s="371"/>
      <c r="Q108" s="368"/>
      <c r="R108" s="371"/>
      <c r="S108" s="371"/>
      <c r="T108" s="368"/>
      <c r="U108" s="371"/>
      <c r="V108" s="371"/>
      <c r="W108" s="368"/>
      <c r="X108" s="371"/>
      <c r="Y108" s="371"/>
      <c r="Z108" s="371"/>
      <c r="AA108" s="368"/>
      <c r="AB108" s="371"/>
      <c r="AC108" s="371"/>
      <c r="AD108" s="371"/>
    </row>
    <row r="109" spans="2:30">
      <c r="B109" s="371"/>
      <c r="C109" s="368"/>
      <c r="D109" s="371"/>
      <c r="E109" s="371"/>
      <c r="F109" s="371"/>
      <c r="G109" s="368"/>
      <c r="H109" s="371"/>
      <c r="I109" s="371"/>
      <c r="J109" s="368"/>
      <c r="K109" s="371"/>
      <c r="L109" s="368"/>
      <c r="M109" s="371"/>
      <c r="N109" s="371"/>
      <c r="O109" s="368"/>
      <c r="P109" s="371"/>
      <c r="Q109" s="368"/>
      <c r="R109" s="371"/>
      <c r="S109" s="371"/>
      <c r="T109" s="368"/>
      <c r="U109" s="371"/>
      <c r="V109" s="371"/>
      <c r="W109" s="368"/>
      <c r="X109" s="371"/>
      <c r="Y109" s="371"/>
      <c r="Z109" s="371"/>
      <c r="AA109" s="368"/>
      <c r="AB109" s="371"/>
      <c r="AC109" s="371"/>
      <c r="AD109" s="371"/>
    </row>
    <row r="110" spans="2:30">
      <c r="B110" s="371"/>
      <c r="C110" s="368"/>
      <c r="D110" s="371"/>
      <c r="E110" s="371"/>
      <c r="F110" s="371"/>
      <c r="G110" s="368"/>
      <c r="H110" s="371"/>
      <c r="I110" s="371"/>
      <c r="J110" s="368"/>
      <c r="K110" s="371"/>
      <c r="L110" s="368"/>
      <c r="M110" s="371"/>
      <c r="N110" s="371"/>
      <c r="O110" s="368"/>
      <c r="P110" s="371"/>
      <c r="Q110" s="368"/>
      <c r="R110" s="371"/>
      <c r="S110" s="371"/>
      <c r="T110" s="368"/>
      <c r="U110" s="371"/>
      <c r="V110" s="371"/>
      <c r="W110" s="368"/>
      <c r="X110" s="371"/>
      <c r="Y110" s="371"/>
      <c r="Z110" s="371"/>
      <c r="AA110" s="368"/>
      <c r="AB110" s="371"/>
      <c r="AC110" s="371"/>
      <c r="AD110" s="371"/>
    </row>
    <row r="111" spans="2:30">
      <c r="B111" s="371"/>
      <c r="C111" s="368"/>
      <c r="D111" s="371"/>
      <c r="E111" s="371"/>
      <c r="F111" s="371"/>
      <c r="G111" s="368"/>
      <c r="H111" s="371"/>
      <c r="I111" s="371"/>
      <c r="J111" s="368"/>
      <c r="K111" s="371"/>
      <c r="L111" s="368"/>
      <c r="M111" s="371"/>
      <c r="N111" s="371"/>
      <c r="O111" s="368"/>
      <c r="P111" s="371"/>
      <c r="Q111" s="368"/>
      <c r="R111" s="371"/>
      <c r="S111" s="371"/>
      <c r="T111" s="368"/>
      <c r="U111" s="371"/>
      <c r="V111" s="371"/>
      <c r="W111" s="368"/>
      <c r="X111" s="371"/>
      <c r="Y111" s="371"/>
      <c r="Z111" s="371"/>
      <c r="AA111" s="368"/>
      <c r="AB111" s="371"/>
      <c r="AC111" s="371"/>
      <c r="AD111" s="371"/>
    </row>
    <row r="112" spans="2:30">
      <c r="B112" s="371"/>
      <c r="C112" s="368"/>
      <c r="D112" s="371"/>
      <c r="E112" s="371"/>
      <c r="F112" s="371"/>
      <c r="G112" s="368"/>
      <c r="H112" s="371"/>
      <c r="I112" s="371"/>
      <c r="J112" s="368"/>
      <c r="K112" s="371"/>
      <c r="L112" s="368"/>
      <c r="M112" s="371"/>
      <c r="N112" s="371"/>
      <c r="O112" s="368"/>
      <c r="P112" s="371"/>
      <c r="Q112" s="368"/>
      <c r="R112" s="371"/>
      <c r="S112" s="371"/>
      <c r="T112" s="368"/>
      <c r="U112" s="371"/>
      <c r="V112" s="371"/>
      <c r="W112" s="368"/>
      <c r="X112" s="371"/>
      <c r="Y112" s="371"/>
      <c r="Z112" s="371"/>
      <c r="AA112" s="368"/>
      <c r="AB112" s="371"/>
      <c r="AC112" s="371"/>
      <c r="AD112" s="371"/>
    </row>
    <row r="113" spans="2:30">
      <c r="B113" s="371"/>
      <c r="C113" s="368"/>
      <c r="D113" s="371"/>
      <c r="E113" s="371"/>
      <c r="F113" s="371"/>
      <c r="G113" s="368"/>
      <c r="H113" s="371"/>
      <c r="I113" s="371"/>
      <c r="J113" s="368"/>
      <c r="K113" s="371"/>
      <c r="L113" s="368"/>
      <c r="M113" s="371"/>
      <c r="N113" s="371"/>
      <c r="O113" s="368"/>
      <c r="P113" s="371"/>
      <c r="Q113" s="368"/>
      <c r="R113" s="371"/>
      <c r="S113" s="371"/>
      <c r="T113" s="368"/>
      <c r="U113" s="371"/>
      <c r="V113" s="371"/>
      <c r="W113" s="368"/>
      <c r="X113" s="371"/>
      <c r="Y113" s="371"/>
      <c r="Z113" s="371"/>
      <c r="AA113" s="368"/>
      <c r="AB113" s="371"/>
      <c r="AC113" s="371"/>
      <c r="AD113" s="371"/>
    </row>
    <row r="114" spans="2:30">
      <c r="B114" s="371"/>
      <c r="C114" s="368"/>
      <c r="D114" s="371"/>
      <c r="E114" s="371"/>
      <c r="F114" s="371"/>
      <c r="G114" s="368"/>
      <c r="H114" s="371"/>
      <c r="I114" s="371"/>
      <c r="J114" s="368"/>
      <c r="K114" s="371"/>
      <c r="L114" s="368"/>
      <c r="M114" s="371"/>
      <c r="N114" s="371"/>
      <c r="O114" s="368"/>
      <c r="P114" s="371"/>
      <c r="Q114" s="368"/>
      <c r="R114" s="371"/>
      <c r="S114" s="371"/>
      <c r="T114" s="368"/>
      <c r="U114" s="371"/>
      <c r="V114" s="371"/>
      <c r="W114" s="368"/>
      <c r="X114" s="371"/>
      <c r="Y114" s="371"/>
      <c r="Z114" s="371"/>
      <c r="AA114" s="368"/>
      <c r="AB114" s="371"/>
      <c r="AC114" s="371"/>
      <c r="AD114" s="371"/>
    </row>
    <row r="115" spans="2:30">
      <c r="B115" s="371"/>
      <c r="C115" s="368"/>
      <c r="D115" s="371"/>
      <c r="E115" s="371"/>
      <c r="F115" s="371"/>
      <c r="G115" s="368"/>
      <c r="H115" s="371"/>
      <c r="I115" s="371"/>
      <c r="J115" s="368"/>
      <c r="K115" s="371"/>
      <c r="L115" s="368"/>
      <c r="M115" s="371"/>
      <c r="N115" s="371"/>
      <c r="O115" s="368"/>
      <c r="P115" s="371"/>
      <c r="Q115" s="368"/>
      <c r="R115" s="371"/>
      <c r="S115" s="371"/>
      <c r="T115" s="368"/>
      <c r="U115" s="371"/>
      <c r="V115" s="371"/>
      <c r="W115" s="368"/>
      <c r="X115" s="371"/>
      <c r="Y115" s="371"/>
      <c r="Z115" s="371"/>
      <c r="AA115" s="368"/>
      <c r="AB115" s="371"/>
      <c r="AC115" s="371"/>
      <c r="AD115" s="371"/>
    </row>
    <row r="116" spans="2:30">
      <c r="B116" s="371"/>
      <c r="C116" s="368"/>
      <c r="D116" s="371"/>
      <c r="E116" s="371"/>
      <c r="F116" s="371"/>
      <c r="G116" s="368"/>
      <c r="H116" s="371"/>
      <c r="I116" s="371"/>
      <c r="J116" s="368"/>
      <c r="K116" s="371"/>
      <c r="L116" s="368"/>
      <c r="M116" s="371"/>
      <c r="N116" s="371"/>
      <c r="O116" s="368"/>
      <c r="P116" s="371"/>
      <c r="Q116" s="368"/>
      <c r="R116" s="371"/>
      <c r="S116" s="371"/>
      <c r="T116" s="368"/>
      <c r="U116" s="371"/>
      <c r="V116" s="371"/>
      <c r="W116" s="368"/>
      <c r="X116" s="371"/>
      <c r="Y116" s="371"/>
      <c r="Z116" s="371"/>
      <c r="AA116" s="368"/>
      <c r="AB116" s="371"/>
      <c r="AC116" s="371"/>
      <c r="AD116" s="371"/>
    </row>
    <row r="117" spans="2:30">
      <c r="B117" s="371"/>
      <c r="C117" s="368"/>
      <c r="D117" s="371"/>
      <c r="E117" s="371"/>
      <c r="F117" s="371"/>
      <c r="G117" s="368"/>
      <c r="H117" s="371"/>
      <c r="I117" s="371"/>
      <c r="J117" s="368"/>
      <c r="K117" s="371"/>
      <c r="L117" s="368"/>
      <c r="M117" s="371"/>
      <c r="N117" s="371"/>
      <c r="O117" s="368"/>
      <c r="P117" s="371"/>
      <c r="Q117" s="368"/>
      <c r="R117" s="371"/>
      <c r="S117" s="371"/>
      <c r="T117" s="368"/>
      <c r="U117" s="371"/>
      <c r="V117" s="371"/>
      <c r="W117" s="368"/>
      <c r="X117" s="371"/>
      <c r="Y117" s="371"/>
      <c r="Z117" s="371"/>
      <c r="AA117" s="368"/>
      <c r="AB117" s="371"/>
      <c r="AC117" s="371"/>
      <c r="AD117" s="371"/>
    </row>
    <row r="118" spans="2:30">
      <c r="B118" s="371"/>
      <c r="C118" s="368"/>
      <c r="D118" s="371"/>
      <c r="E118" s="371"/>
      <c r="F118" s="371"/>
      <c r="G118" s="368"/>
      <c r="H118" s="371"/>
      <c r="I118" s="371"/>
      <c r="J118" s="368"/>
      <c r="K118" s="371"/>
      <c r="L118" s="368"/>
      <c r="M118" s="371"/>
      <c r="N118" s="371"/>
      <c r="O118" s="368"/>
      <c r="P118" s="371"/>
      <c r="Q118" s="368"/>
      <c r="R118" s="371"/>
      <c r="S118" s="371"/>
      <c r="T118" s="368"/>
      <c r="U118" s="371"/>
      <c r="V118" s="371"/>
      <c r="W118" s="368"/>
      <c r="X118" s="371"/>
      <c r="Y118" s="371"/>
      <c r="Z118" s="371"/>
      <c r="AA118" s="368"/>
      <c r="AB118" s="371"/>
      <c r="AC118" s="371"/>
      <c r="AD118" s="371"/>
    </row>
    <row r="119" spans="2:30">
      <c r="B119" s="371"/>
      <c r="C119" s="368"/>
      <c r="D119" s="371"/>
      <c r="E119" s="371"/>
      <c r="F119" s="371"/>
      <c r="G119" s="368"/>
      <c r="H119" s="371"/>
      <c r="I119" s="371"/>
      <c r="J119" s="368"/>
      <c r="K119" s="371"/>
      <c r="L119" s="368"/>
      <c r="M119" s="371"/>
      <c r="N119" s="371"/>
      <c r="O119" s="368"/>
      <c r="P119" s="371"/>
      <c r="Q119" s="368"/>
      <c r="R119" s="371"/>
      <c r="S119" s="371"/>
      <c r="T119" s="368"/>
      <c r="U119" s="371"/>
      <c r="V119" s="371"/>
      <c r="W119" s="368"/>
      <c r="X119" s="371"/>
      <c r="Y119" s="371"/>
      <c r="Z119" s="371"/>
      <c r="AA119" s="368"/>
      <c r="AB119" s="371"/>
      <c r="AC119" s="371"/>
      <c r="AD119" s="371"/>
    </row>
    <row r="120" spans="2:30">
      <c r="B120" s="371"/>
      <c r="C120" s="368"/>
      <c r="D120" s="371"/>
      <c r="E120" s="371"/>
      <c r="F120" s="371"/>
      <c r="G120" s="368"/>
      <c r="H120" s="371"/>
      <c r="I120" s="371"/>
      <c r="J120" s="368"/>
      <c r="K120" s="371"/>
      <c r="L120" s="368"/>
      <c r="M120" s="371"/>
      <c r="N120" s="371"/>
      <c r="O120" s="368"/>
      <c r="P120" s="371"/>
      <c r="Q120" s="368"/>
      <c r="R120" s="371"/>
      <c r="S120" s="371"/>
      <c r="T120" s="368"/>
      <c r="U120" s="371"/>
      <c r="V120" s="371"/>
      <c r="W120" s="368"/>
      <c r="X120" s="371"/>
      <c r="Y120" s="371"/>
      <c r="Z120" s="371"/>
      <c r="AA120" s="368"/>
      <c r="AB120" s="371"/>
      <c r="AC120" s="371"/>
      <c r="AD120" s="371"/>
    </row>
    <row r="121" spans="2:30">
      <c r="B121" s="371"/>
      <c r="C121" s="368"/>
      <c r="D121" s="371"/>
      <c r="E121" s="371"/>
      <c r="F121" s="371"/>
      <c r="G121" s="368"/>
      <c r="H121" s="371"/>
      <c r="I121" s="371"/>
      <c r="J121" s="368"/>
      <c r="K121" s="371"/>
      <c r="L121" s="368"/>
      <c r="M121" s="371"/>
      <c r="N121" s="371"/>
      <c r="O121" s="368"/>
      <c r="P121" s="371"/>
      <c r="Q121" s="368"/>
      <c r="R121" s="371"/>
      <c r="S121" s="371"/>
      <c r="T121" s="368"/>
      <c r="U121" s="371"/>
      <c r="V121" s="371"/>
      <c r="W121" s="368"/>
      <c r="X121" s="371"/>
      <c r="Y121" s="371"/>
      <c r="Z121" s="371"/>
      <c r="AA121" s="368"/>
      <c r="AB121" s="371"/>
      <c r="AC121" s="371"/>
      <c r="AD121" s="371"/>
    </row>
    <row r="122" spans="2:30">
      <c r="B122" s="371"/>
      <c r="C122" s="368"/>
      <c r="D122" s="371"/>
      <c r="E122" s="371"/>
      <c r="F122" s="371"/>
      <c r="G122" s="368"/>
      <c r="H122" s="371"/>
      <c r="I122" s="371"/>
      <c r="J122" s="368"/>
      <c r="K122" s="371"/>
      <c r="L122" s="368"/>
      <c r="M122" s="371"/>
      <c r="N122" s="371"/>
      <c r="O122" s="368"/>
      <c r="P122" s="371"/>
      <c r="Q122" s="368"/>
      <c r="R122" s="371"/>
      <c r="S122" s="371"/>
      <c r="T122" s="368"/>
      <c r="U122" s="371"/>
      <c r="V122" s="371"/>
      <c r="W122" s="368"/>
      <c r="X122" s="371"/>
      <c r="Y122" s="371"/>
      <c r="Z122" s="371"/>
      <c r="AA122" s="368"/>
      <c r="AB122" s="371"/>
      <c r="AC122" s="371"/>
      <c r="AD122" s="371"/>
    </row>
    <row r="123" spans="2:30">
      <c r="B123" s="371"/>
      <c r="C123" s="368"/>
      <c r="D123" s="371"/>
      <c r="E123" s="371"/>
      <c r="F123" s="371"/>
      <c r="G123" s="368"/>
      <c r="H123" s="371"/>
      <c r="I123" s="371"/>
      <c r="J123" s="368"/>
      <c r="K123" s="371"/>
      <c r="L123" s="368"/>
      <c r="M123" s="371"/>
      <c r="N123" s="371"/>
      <c r="O123" s="368"/>
      <c r="P123" s="371"/>
      <c r="Q123" s="368"/>
      <c r="R123" s="371"/>
      <c r="S123" s="371"/>
      <c r="T123" s="368"/>
      <c r="U123" s="371"/>
      <c r="V123" s="371"/>
      <c r="W123" s="368"/>
      <c r="X123" s="371"/>
      <c r="Y123" s="371"/>
      <c r="Z123" s="371"/>
      <c r="AA123" s="368"/>
      <c r="AB123" s="371"/>
      <c r="AC123" s="371"/>
      <c r="AD123" s="371"/>
    </row>
    <row r="124" spans="2:30">
      <c r="B124" s="371"/>
      <c r="C124" s="368"/>
      <c r="D124" s="371"/>
      <c r="E124" s="371"/>
      <c r="F124" s="371"/>
      <c r="G124" s="368"/>
      <c r="H124" s="371"/>
      <c r="I124" s="371"/>
      <c r="J124" s="368"/>
      <c r="K124" s="371"/>
      <c r="L124" s="368"/>
      <c r="M124" s="371"/>
      <c r="N124" s="371"/>
      <c r="O124" s="368"/>
      <c r="P124" s="371"/>
      <c r="Q124" s="368"/>
      <c r="R124" s="371"/>
      <c r="S124" s="371"/>
      <c r="T124" s="368"/>
      <c r="U124" s="371"/>
      <c r="V124" s="371"/>
      <c r="W124" s="368"/>
      <c r="X124" s="371"/>
      <c r="Y124" s="371"/>
      <c r="Z124" s="371"/>
      <c r="AA124" s="368"/>
      <c r="AB124" s="371"/>
      <c r="AC124" s="371"/>
      <c r="AD124" s="371"/>
    </row>
    <row r="125" spans="2:30">
      <c r="B125" s="371"/>
      <c r="C125" s="368"/>
      <c r="D125" s="371"/>
      <c r="E125" s="371"/>
      <c r="F125" s="371"/>
      <c r="G125" s="368"/>
      <c r="H125" s="371"/>
      <c r="I125" s="371"/>
      <c r="J125" s="368"/>
      <c r="K125" s="371"/>
      <c r="L125" s="368"/>
      <c r="M125" s="371"/>
      <c r="N125" s="371"/>
      <c r="O125" s="368"/>
      <c r="P125" s="371"/>
      <c r="Q125" s="368"/>
      <c r="R125" s="371"/>
      <c r="S125" s="371"/>
      <c r="T125" s="368"/>
      <c r="U125" s="371"/>
      <c r="V125" s="371"/>
      <c r="W125" s="368"/>
      <c r="X125" s="371"/>
      <c r="Y125" s="371"/>
      <c r="Z125" s="371"/>
      <c r="AA125" s="368"/>
      <c r="AB125" s="371"/>
      <c r="AC125" s="371"/>
      <c r="AD125" s="371"/>
    </row>
    <row r="126" spans="2:30">
      <c r="B126" s="371"/>
      <c r="C126" s="368"/>
      <c r="D126" s="371"/>
      <c r="E126" s="371"/>
      <c r="F126" s="371"/>
      <c r="G126" s="368"/>
      <c r="H126" s="371"/>
      <c r="I126" s="371"/>
      <c r="J126" s="368"/>
      <c r="K126" s="371"/>
      <c r="L126" s="368"/>
      <c r="M126" s="371"/>
      <c r="N126" s="371"/>
      <c r="O126" s="368"/>
      <c r="P126" s="371"/>
      <c r="Q126" s="368"/>
      <c r="R126" s="371"/>
      <c r="S126" s="371"/>
      <c r="T126" s="368"/>
      <c r="U126" s="371"/>
      <c r="V126" s="371"/>
      <c r="W126" s="368"/>
      <c r="X126" s="371"/>
      <c r="Y126" s="371"/>
      <c r="Z126" s="371"/>
      <c r="AA126" s="368"/>
      <c r="AB126" s="371"/>
      <c r="AC126" s="371"/>
      <c r="AD126" s="371"/>
    </row>
    <row r="127" spans="2:30">
      <c r="B127" s="371"/>
      <c r="C127" s="368"/>
      <c r="D127" s="371"/>
      <c r="E127" s="371"/>
      <c r="F127" s="371"/>
      <c r="G127" s="368"/>
      <c r="H127" s="371"/>
      <c r="I127" s="371"/>
      <c r="J127" s="368"/>
      <c r="K127" s="371"/>
      <c r="L127" s="368"/>
      <c r="M127" s="371"/>
      <c r="N127" s="371"/>
      <c r="O127" s="368"/>
      <c r="P127" s="371"/>
      <c r="Q127" s="368"/>
      <c r="R127" s="371"/>
      <c r="S127" s="371"/>
      <c r="T127" s="368"/>
      <c r="U127" s="371"/>
      <c r="V127" s="371"/>
      <c r="W127" s="368"/>
      <c r="X127" s="371"/>
      <c r="Y127" s="371"/>
      <c r="Z127" s="371"/>
      <c r="AA127" s="368"/>
      <c r="AB127" s="371"/>
      <c r="AC127" s="371"/>
      <c r="AD127" s="371"/>
    </row>
    <row r="128" spans="2:30">
      <c r="B128" s="371"/>
      <c r="C128" s="368"/>
      <c r="D128" s="371"/>
      <c r="E128" s="371"/>
      <c r="F128" s="371"/>
      <c r="G128" s="368"/>
      <c r="H128" s="371"/>
      <c r="I128" s="371"/>
      <c r="J128" s="368"/>
      <c r="K128" s="371"/>
      <c r="L128" s="368"/>
      <c r="M128" s="371"/>
      <c r="N128" s="371"/>
      <c r="O128" s="368"/>
      <c r="P128" s="371"/>
      <c r="Q128" s="368"/>
      <c r="R128" s="371"/>
      <c r="S128" s="371"/>
      <c r="T128" s="368"/>
      <c r="U128" s="371"/>
      <c r="V128" s="371"/>
      <c r="W128" s="368"/>
      <c r="X128" s="371"/>
      <c r="Y128" s="371"/>
      <c r="Z128" s="371"/>
      <c r="AA128" s="368"/>
      <c r="AB128" s="371"/>
      <c r="AC128" s="371"/>
      <c r="AD128" s="371"/>
    </row>
    <row r="129" spans="2:30">
      <c r="B129" s="371"/>
      <c r="C129" s="368"/>
      <c r="D129" s="371"/>
      <c r="E129" s="371"/>
      <c r="F129" s="371"/>
      <c r="G129" s="368"/>
      <c r="H129" s="371"/>
      <c r="I129" s="371"/>
      <c r="J129" s="368"/>
      <c r="K129" s="371"/>
      <c r="L129" s="368"/>
      <c r="M129" s="371"/>
      <c r="N129" s="371"/>
      <c r="O129" s="368"/>
      <c r="P129" s="371"/>
      <c r="Q129" s="368"/>
      <c r="R129" s="371"/>
      <c r="S129" s="371"/>
      <c r="T129" s="368"/>
      <c r="U129" s="371"/>
      <c r="V129" s="371"/>
      <c r="W129" s="368"/>
      <c r="X129" s="371"/>
      <c r="Y129" s="371"/>
      <c r="Z129" s="371"/>
      <c r="AA129" s="368"/>
      <c r="AB129" s="371"/>
      <c r="AC129" s="371"/>
      <c r="AD129" s="371"/>
    </row>
    <row r="130" spans="2:30">
      <c r="B130" s="371"/>
      <c r="C130" s="368"/>
      <c r="D130" s="371"/>
      <c r="E130" s="371"/>
      <c r="F130" s="371"/>
      <c r="G130" s="368"/>
      <c r="H130" s="371"/>
      <c r="I130" s="371"/>
      <c r="J130" s="368"/>
      <c r="K130" s="371"/>
      <c r="L130" s="368"/>
      <c r="M130" s="371"/>
      <c r="N130" s="371"/>
      <c r="O130" s="368"/>
      <c r="P130" s="371"/>
      <c r="Q130" s="368"/>
      <c r="R130" s="371"/>
      <c r="S130" s="371"/>
      <c r="T130" s="368"/>
      <c r="U130" s="371"/>
      <c r="V130" s="371"/>
      <c r="W130" s="368"/>
      <c r="X130" s="371"/>
      <c r="Y130" s="371"/>
      <c r="Z130" s="371"/>
      <c r="AA130" s="368"/>
      <c r="AB130" s="371"/>
      <c r="AC130" s="371"/>
      <c r="AD130" s="371"/>
    </row>
    <row r="131" spans="2:30">
      <c r="B131" s="371"/>
      <c r="C131" s="368"/>
      <c r="D131" s="371"/>
      <c r="E131" s="371"/>
      <c r="F131" s="371"/>
      <c r="G131" s="368"/>
      <c r="H131" s="371"/>
      <c r="I131" s="371"/>
      <c r="J131" s="368"/>
      <c r="K131" s="371"/>
      <c r="L131" s="368"/>
      <c r="M131" s="371"/>
      <c r="N131" s="371"/>
      <c r="O131" s="368"/>
      <c r="P131" s="371"/>
      <c r="Q131" s="368"/>
      <c r="R131" s="371"/>
      <c r="S131" s="371"/>
      <c r="T131" s="368"/>
      <c r="U131" s="371"/>
      <c r="V131" s="371"/>
      <c r="W131" s="368"/>
      <c r="X131" s="371"/>
      <c r="Y131" s="371"/>
      <c r="Z131" s="371"/>
      <c r="AA131" s="368"/>
      <c r="AB131" s="371"/>
      <c r="AC131" s="371"/>
      <c r="AD131" s="371"/>
    </row>
    <row r="132" spans="2:30">
      <c r="B132" s="371"/>
      <c r="C132" s="368"/>
      <c r="D132" s="371"/>
      <c r="E132" s="371"/>
      <c r="F132" s="371"/>
      <c r="G132" s="368"/>
      <c r="H132" s="371"/>
      <c r="I132" s="371"/>
      <c r="J132" s="368"/>
      <c r="K132" s="371"/>
      <c r="L132" s="368"/>
      <c r="M132" s="371"/>
      <c r="N132" s="371"/>
      <c r="O132" s="368"/>
      <c r="P132" s="371"/>
      <c r="Q132" s="368"/>
      <c r="R132" s="371"/>
      <c r="S132" s="371"/>
      <c r="T132" s="368"/>
      <c r="U132" s="371"/>
      <c r="V132" s="371"/>
      <c r="W132" s="368"/>
      <c r="X132" s="371"/>
      <c r="Y132" s="371"/>
      <c r="Z132" s="371"/>
      <c r="AA132" s="368"/>
      <c r="AB132" s="371"/>
      <c r="AC132" s="371"/>
      <c r="AD132" s="371"/>
    </row>
    <row r="133" spans="2:30">
      <c r="B133" s="371"/>
      <c r="C133" s="368"/>
      <c r="D133" s="371"/>
      <c r="E133" s="371"/>
      <c r="F133" s="371"/>
      <c r="G133" s="368"/>
      <c r="H133" s="371"/>
      <c r="I133" s="371"/>
      <c r="J133" s="368"/>
      <c r="K133" s="371"/>
      <c r="L133" s="368"/>
      <c r="M133" s="371"/>
      <c r="N133" s="371"/>
      <c r="O133" s="368"/>
      <c r="P133" s="371"/>
      <c r="Q133" s="368"/>
      <c r="R133" s="371"/>
      <c r="S133" s="371"/>
      <c r="T133" s="368"/>
      <c r="U133" s="371"/>
      <c r="V133" s="371"/>
      <c r="W133" s="368"/>
      <c r="X133" s="371"/>
      <c r="Y133" s="371"/>
      <c r="Z133" s="371"/>
      <c r="AA133" s="368"/>
      <c r="AB133" s="371"/>
      <c r="AC133" s="371"/>
      <c r="AD133" s="371"/>
    </row>
    <row r="134" spans="2:30">
      <c r="B134" s="371"/>
      <c r="C134" s="368"/>
      <c r="D134" s="371"/>
      <c r="E134" s="371"/>
      <c r="F134" s="371"/>
      <c r="G134" s="368"/>
      <c r="H134" s="371"/>
      <c r="I134" s="371"/>
      <c r="J134" s="368"/>
      <c r="K134" s="371"/>
      <c r="L134" s="368"/>
      <c r="M134" s="371"/>
      <c r="N134" s="371"/>
      <c r="O134" s="368"/>
      <c r="P134" s="371"/>
      <c r="Q134" s="368"/>
      <c r="R134" s="371"/>
      <c r="S134" s="371"/>
      <c r="T134" s="368"/>
      <c r="U134" s="371"/>
      <c r="V134" s="371"/>
      <c r="W134" s="368"/>
      <c r="X134" s="371"/>
      <c r="Y134" s="371"/>
      <c r="Z134" s="371"/>
      <c r="AA134" s="368"/>
      <c r="AB134" s="371"/>
      <c r="AC134" s="371"/>
      <c r="AD134" s="371"/>
    </row>
    <row r="135" spans="2:30">
      <c r="B135" s="371"/>
      <c r="C135" s="368"/>
      <c r="D135" s="371"/>
      <c r="E135" s="371"/>
      <c r="F135" s="371"/>
      <c r="G135" s="368"/>
      <c r="H135" s="371"/>
      <c r="I135" s="371"/>
      <c r="J135" s="368"/>
      <c r="K135" s="371"/>
      <c r="L135" s="368"/>
      <c r="M135" s="371"/>
      <c r="N135" s="371"/>
      <c r="O135" s="368"/>
      <c r="P135" s="371"/>
      <c r="Q135" s="368"/>
      <c r="R135" s="371"/>
      <c r="S135" s="371"/>
      <c r="T135" s="368"/>
      <c r="U135" s="371"/>
      <c r="V135" s="371"/>
      <c r="W135" s="368"/>
      <c r="X135" s="371"/>
      <c r="Y135" s="371"/>
      <c r="Z135" s="371"/>
      <c r="AA135" s="368"/>
      <c r="AB135" s="371"/>
      <c r="AC135" s="371"/>
      <c r="AD135" s="371"/>
    </row>
    <row r="136" spans="2:30">
      <c r="B136" s="371"/>
      <c r="C136" s="368"/>
      <c r="D136" s="371"/>
      <c r="E136" s="371"/>
      <c r="F136" s="371"/>
      <c r="G136" s="368"/>
      <c r="H136" s="371"/>
      <c r="I136" s="371"/>
      <c r="J136" s="368"/>
      <c r="K136" s="371"/>
      <c r="L136" s="368"/>
      <c r="M136" s="371"/>
      <c r="N136" s="371"/>
      <c r="O136" s="368"/>
      <c r="P136" s="371"/>
      <c r="Q136" s="368"/>
      <c r="R136" s="371"/>
      <c r="S136" s="371"/>
      <c r="T136" s="368"/>
      <c r="U136" s="371"/>
      <c r="V136" s="371"/>
      <c r="W136" s="368"/>
      <c r="X136" s="371"/>
      <c r="Y136" s="371"/>
      <c r="Z136" s="371"/>
      <c r="AA136" s="368"/>
      <c r="AB136" s="371"/>
      <c r="AC136" s="371"/>
      <c r="AD136" s="371"/>
    </row>
    <row r="137" spans="2:30">
      <c r="B137" s="371"/>
      <c r="C137" s="368"/>
      <c r="D137" s="371"/>
      <c r="E137" s="371"/>
      <c r="F137" s="371"/>
      <c r="G137" s="368"/>
      <c r="H137" s="371"/>
      <c r="I137" s="371"/>
      <c r="J137" s="368"/>
      <c r="K137" s="371"/>
      <c r="L137" s="368"/>
      <c r="M137" s="371"/>
      <c r="N137" s="371"/>
      <c r="O137" s="368"/>
      <c r="P137" s="371"/>
      <c r="Q137" s="368"/>
      <c r="R137" s="371"/>
      <c r="S137" s="371"/>
      <c r="T137" s="368"/>
      <c r="U137" s="371"/>
      <c r="V137" s="371"/>
      <c r="W137" s="368"/>
      <c r="X137" s="371"/>
      <c r="Y137" s="371"/>
      <c r="Z137" s="371"/>
      <c r="AA137" s="368"/>
      <c r="AB137" s="371"/>
      <c r="AC137" s="371"/>
      <c r="AD137" s="371"/>
    </row>
    <row r="138" spans="2:30">
      <c r="B138" s="371"/>
      <c r="C138" s="368"/>
      <c r="D138" s="371"/>
      <c r="E138" s="371"/>
      <c r="F138" s="371"/>
      <c r="G138" s="368"/>
      <c r="H138" s="371"/>
      <c r="I138" s="371"/>
      <c r="J138" s="368"/>
      <c r="K138" s="371"/>
      <c r="L138" s="368"/>
      <c r="M138" s="371"/>
      <c r="N138" s="371"/>
      <c r="O138" s="368"/>
      <c r="P138" s="371"/>
      <c r="Q138" s="368"/>
      <c r="R138" s="371"/>
      <c r="S138" s="371"/>
      <c r="T138" s="368"/>
      <c r="U138" s="371"/>
      <c r="V138" s="371"/>
      <c r="W138" s="368"/>
      <c r="X138" s="371"/>
      <c r="Y138" s="371"/>
      <c r="Z138" s="371"/>
      <c r="AA138" s="368"/>
      <c r="AB138" s="371"/>
      <c r="AC138" s="371"/>
      <c r="AD138" s="371"/>
    </row>
    <row r="139" spans="2:30">
      <c r="B139" s="371"/>
      <c r="C139" s="368"/>
      <c r="D139" s="371"/>
      <c r="E139" s="371"/>
      <c r="F139" s="371"/>
      <c r="G139" s="368"/>
      <c r="H139" s="371"/>
      <c r="I139" s="371"/>
      <c r="J139" s="368"/>
      <c r="K139" s="371"/>
      <c r="L139" s="368"/>
      <c r="M139" s="371"/>
      <c r="N139" s="371"/>
      <c r="O139" s="368"/>
      <c r="P139" s="371"/>
      <c r="Q139" s="368"/>
      <c r="R139" s="371"/>
      <c r="S139" s="371"/>
      <c r="T139" s="368"/>
      <c r="U139" s="371"/>
      <c r="V139" s="371"/>
      <c r="W139" s="368"/>
      <c r="X139" s="371"/>
      <c r="Y139" s="371"/>
      <c r="Z139" s="371"/>
      <c r="AA139" s="368"/>
      <c r="AB139" s="371"/>
      <c r="AC139" s="371"/>
      <c r="AD139" s="371"/>
    </row>
    <row r="140" spans="2:30">
      <c r="B140" s="371"/>
      <c r="C140" s="368"/>
      <c r="D140" s="371"/>
      <c r="E140" s="371"/>
      <c r="F140" s="371"/>
      <c r="G140" s="368"/>
      <c r="H140" s="371"/>
      <c r="I140" s="371"/>
      <c r="J140" s="368"/>
      <c r="K140" s="371"/>
      <c r="L140" s="368"/>
      <c r="M140" s="371"/>
      <c r="N140" s="371"/>
      <c r="O140" s="368"/>
      <c r="P140" s="371"/>
      <c r="Q140" s="368"/>
      <c r="R140" s="371"/>
      <c r="S140" s="371"/>
      <c r="T140" s="368"/>
      <c r="U140" s="371"/>
      <c r="V140" s="371"/>
      <c r="W140" s="368"/>
      <c r="X140" s="371"/>
      <c r="Y140" s="371"/>
      <c r="Z140" s="371"/>
      <c r="AA140" s="368"/>
      <c r="AB140" s="371"/>
      <c r="AC140" s="371"/>
      <c r="AD140" s="371"/>
    </row>
    <row r="141" spans="2:30">
      <c r="B141" s="371"/>
      <c r="C141" s="368"/>
      <c r="D141" s="371"/>
      <c r="E141" s="371"/>
      <c r="F141" s="371"/>
      <c r="G141" s="368"/>
      <c r="H141" s="371"/>
      <c r="I141" s="371"/>
      <c r="J141" s="368"/>
      <c r="K141" s="371"/>
      <c r="L141" s="368"/>
      <c r="M141" s="371"/>
      <c r="N141" s="371"/>
      <c r="O141" s="368"/>
      <c r="P141" s="371"/>
      <c r="Q141" s="368"/>
      <c r="R141" s="371"/>
      <c r="S141" s="371"/>
      <c r="T141" s="368"/>
      <c r="U141" s="371"/>
      <c r="V141" s="371"/>
      <c r="W141" s="368"/>
      <c r="X141" s="371"/>
      <c r="Y141" s="371"/>
      <c r="Z141" s="371"/>
      <c r="AA141" s="368"/>
      <c r="AB141" s="371"/>
      <c r="AC141" s="371"/>
      <c r="AD141" s="371"/>
    </row>
    <row r="142" spans="2:30">
      <c r="B142" s="371"/>
      <c r="C142" s="368"/>
      <c r="D142" s="371"/>
      <c r="E142" s="371"/>
      <c r="F142" s="371"/>
      <c r="G142" s="368"/>
      <c r="H142" s="371"/>
      <c r="I142" s="371"/>
      <c r="J142" s="368"/>
      <c r="K142" s="371"/>
      <c r="L142" s="368"/>
      <c r="M142" s="371"/>
      <c r="N142" s="371"/>
      <c r="O142" s="368"/>
      <c r="P142" s="371"/>
      <c r="Q142" s="368"/>
      <c r="R142" s="371"/>
      <c r="S142" s="371"/>
      <c r="T142" s="368"/>
      <c r="U142" s="371"/>
      <c r="V142" s="371"/>
      <c r="W142" s="368"/>
      <c r="X142" s="371"/>
      <c r="Y142" s="371"/>
      <c r="Z142" s="371"/>
      <c r="AA142" s="368"/>
      <c r="AB142" s="371"/>
      <c r="AC142" s="371"/>
      <c r="AD142" s="371"/>
    </row>
    <row r="143" spans="2:30">
      <c r="B143" s="371"/>
      <c r="C143" s="368"/>
      <c r="D143" s="371"/>
      <c r="E143" s="371"/>
      <c r="F143" s="371"/>
      <c r="G143" s="368"/>
      <c r="H143" s="371"/>
      <c r="I143" s="371"/>
      <c r="J143" s="368"/>
      <c r="K143" s="371"/>
      <c r="L143" s="368"/>
      <c r="M143" s="371"/>
      <c r="N143" s="371"/>
      <c r="O143" s="368"/>
      <c r="P143" s="371"/>
      <c r="Q143" s="368"/>
      <c r="R143" s="371"/>
      <c r="S143" s="371"/>
      <c r="T143" s="368"/>
      <c r="U143" s="371"/>
      <c r="V143" s="371"/>
      <c r="W143" s="368"/>
      <c r="X143" s="371"/>
      <c r="Y143" s="371"/>
      <c r="Z143" s="371"/>
      <c r="AA143" s="368"/>
      <c r="AB143" s="371"/>
      <c r="AC143" s="371"/>
      <c r="AD143" s="371"/>
    </row>
    <row r="144" spans="2:30">
      <c r="B144" s="371"/>
      <c r="C144" s="368"/>
      <c r="D144" s="371"/>
      <c r="E144" s="371"/>
      <c r="F144" s="371"/>
      <c r="G144" s="368"/>
      <c r="H144" s="371"/>
      <c r="I144" s="371"/>
      <c r="J144" s="368"/>
      <c r="K144" s="371"/>
      <c r="L144" s="368"/>
      <c r="M144" s="371"/>
      <c r="N144" s="371"/>
      <c r="O144" s="368"/>
      <c r="P144" s="371"/>
      <c r="Q144" s="368"/>
      <c r="R144" s="371"/>
      <c r="S144" s="371"/>
      <c r="T144" s="368"/>
      <c r="U144" s="371"/>
      <c r="V144" s="371"/>
      <c r="W144" s="368"/>
      <c r="X144" s="371"/>
      <c r="Y144" s="371"/>
      <c r="Z144" s="371"/>
      <c r="AA144" s="368"/>
      <c r="AB144" s="371"/>
      <c r="AC144" s="371"/>
      <c r="AD144" s="371"/>
    </row>
    <row r="145" spans="2:30">
      <c r="B145" s="371"/>
      <c r="C145" s="368"/>
      <c r="D145" s="371"/>
      <c r="E145" s="371"/>
      <c r="F145" s="371"/>
      <c r="G145" s="368"/>
      <c r="H145" s="371"/>
      <c r="I145" s="371"/>
      <c r="J145" s="368"/>
      <c r="K145" s="371"/>
      <c r="L145" s="368"/>
      <c r="M145" s="371"/>
      <c r="N145" s="371"/>
      <c r="O145" s="368"/>
      <c r="P145" s="371"/>
      <c r="Q145" s="368"/>
      <c r="R145" s="371"/>
      <c r="S145" s="371"/>
      <c r="T145" s="368"/>
      <c r="U145" s="371"/>
      <c r="V145" s="371"/>
      <c r="W145" s="368"/>
      <c r="X145" s="371"/>
      <c r="Y145" s="371"/>
      <c r="Z145" s="371"/>
      <c r="AA145" s="368"/>
      <c r="AB145" s="371"/>
      <c r="AC145" s="371"/>
      <c r="AD145" s="371"/>
    </row>
    <row r="146" spans="2:30">
      <c r="B146" s="371"/>
      <c r="C146" s="368"/>
      <c r="D146" s="371"/>
      <c r="E146" s="371"/>
      <c r="F146" s="371"/>
      <c r="G146" s="368"/>
      <c r="H146" s="371"/>
      <c r="I146" s="371"/>
      <c r="J146" s="368"/>
      <c r="K146" s="371"/>
      <c r="L146" s="368"/>
      <c r="M146" s="371"/>
      <c r="N146" s="371"/>
      <c r="O146" s="368"/>
      <c r="P146" s="371"/>
      <c r="Q146" s="368"/>
      <c r="R146" s="371"/>
      <c r="S146" s="371"/>
      <c r="T146" s="368"/>
      <c r="U146" s="371"/>
      <c r="V146" s="371"/>
      <c r="W146" s="368"/>
      <c r="X146" s="371"/>
      <c r="Y146" s="371"/>
      <c r="Z146" s="371"/>
      <c r="AA146" s="368"/>
      <c r="AB146" s="371"/>
      <c r="AC146" s="371"/>
      <c r="AD146" s="371"/>
    </row>
    <row r="147" spans="2:30">
      <c r="B147" s="371"/>
      <c r="C147" s="368"/>
      <c r="D147" s="371"/>
      <c r="E147" s="371"/>
      <c r="F147" s="371"/>
      <c r="G147" s="368"/>
      <c r="H147" s="371"/>
      <c r="I147" s="371"/>
      <c r="J147" s="368"/>
      <c r="K147" s="371"/>
      <c r="L147" s="368"/>
      <c r="M147" s="371"/>
      <c r="N147" s="371"/>
      <c r="O147" s="368"/>
      <c r="P147" s="371"/>
      <c r="Q147" s="368"/>
      <c r="R147" s="371"/>
      <c r="S147" s="371"/>
      <c r="T147" s="368"/>
      <c r="U147" s="371"/>
      <c r="V147" s="371"/>
      <c r="W147" s="368"/>
      <c r="X147" s="371"/>
      <c r="Y147" s="371"/>
      <c r="Z147" s="371"/>
      <c r="AA147" s="368"/>
      <c r="AB147" s="371"/>
      <c r="AC147" s="371"/>
      <c r="AD147" s="371"/>
    </row>
    <row r="148" spans="2:30">
      <c r="B148" s="371"/>
      <c r="C148" s="368"/>
      <c r="D148" s="371"/>
      <c r="E148" s="371"/>
      <c r="F148" s="371"/>
      <c r="G148" s="368"/>
      <c r="H148" s="371"/>
      <c r="I148" s="371"/>
      <c r="J148" s="368"/>
      <c r="K148" s="371"/>
      <c r="L148" s="368"/>
      <c r="M148" s="371"/>
      <c r="N148" s="371"/>
      <c r="O148" s="368"/>
      <c r="P148" s="371"/>
      <c r="Q148" s="368"/>
      <c r="R148" s="371"/>
      <c r="S148" s="371"/>
      <c r="T148" s="368"/>
      <c r="U148" s="371"/>
      <c r="V148" s="371"/>
      <c r="W148" s="368"/>
      <c r="X148" s="371"/>
      <c r="Y148" s="371"/>
      <c r="Z148" s="371"/>
      <c r="AA148" s="368"/>
      <c r="AB148" s="371"/>
      <c r="AC148" s="371"/>
      <c r="AD148" s="371"/>
    </row>
    <row r="149" spans="2:30">
      <c r="B149" s="371"/>
      <c r="C149" s="368"/>
      <c r="D149" s="371"/>
      <c r="E149" s="371"/>
      <c r="F149" s="371"/>
      <c r="G149" s="368"/>
      <c r="H149" s="371"/>
      <c r="I149" s="371"/>
      <c r="J149" s="368"/>
      <c r="K149" s="371"/>
      <c r="L149" s="368"/>
      <c r="M149" s="371"/>
      <c r="N149" s="371"/>
      <c r="O149" s="368"/>
      <c r="P149" s="371"/>
      <c r="Q149" s="368"/>
      <c r="R149" s="371"/>
      <c r="S149" s="371"/>
      <c r="T149" s="368"/>
      <c r="U149" s="371"/>
      <c r="V149" s="371"/>
      <c r="W149" s="368"/>
      <c r="X149" s="371"/>
      <c r="Y149" s="371"/>
      <c r="Z149" s="371"/>
      <c r="AA149" s="368"/>
      <c r="AB149" s="371"/>
      <c r="AC149" s="371"/>
      <c r="AD149" s="371"/>
    </row>
    <row r="150" spans="2:30">
      <c r="B150" s="371"/>
      <c r="C150" s="368"/>
      <c r="D150" s="371"/>
      <c r="E150" s="371"/>
      <c r="F150" s="371"/>
      <c r="G150" s="368"/>
      <c r="H150" s="371"/>
      <c r="I150" s="371"/>
      <c r="J150" s="368"/>
      <c r="K150" s="371"/>
      <c r="L150" s="368"/>
      <c r="M150" s="371"/>
      <c r="N150" s="371"/>
      <c r="O150" s="368"/>
      <c r="P150" s="371"/>
      <c r="Q150" s="368"/>
      <c r="R150" s="371"/>
      <c r="S150" s="371"/>
      <c r="T150" s="368"/>
      <c r="U150" s="371"/>
      <c r="V150" s="371"/>
      <c r="W150" s="368"/>
      <c r="X150" s="371"/>
      <c r="Y150" s="371"/>
      <c r="Z150" s="371"/>
      <c r="AA150" s="368"/>
      <c r="AB150" s="371"/>
      <c r="AC150" s="371"/>
      <c r="AD150" s="371"/>
    </row>
    <row r="151" spans="2:30">
      <c r="B151" s="371"/>
      <c r="C151" s="368"/>
      <c r="D151" s="371"/>
      <c r="E151" s="371"/>
      <c r="F151" s="371"/>
      <c r="G151" s="368"/>
      <c r="H151" s="371"/>
      <c r="I151" s="371"/>
      <c r="J151" s="368"/>
      <c r="K151" s="371"/>
      <c r="L151" s="368"/>
      <c r="M151" s="371"/>
      <c r="N151" s="371"/>
      <c r="O151" s="368"/>
      <c r="P151" s="371"/>
      <c r="Q151" s="368"/>
      <c r="R151" s="371"/>
      <c r="S151" s="371"/>
      <c r="T151" s="368"/>
      <c r="U151" s="371"/>
      <c r="V151" s="371"/>
      <c r="W151" s="368"/>
      <c r="X151" s="371"/>
      <c r="Y151" s="371"/>
      <c r="Z151" s="371"/>
      <c r="AA151" s="368"/>
      <c r="AB151" s="371"/>
      <c r="AC151" s="371"/>
      <c r="AD151" s="371"/>
    </row>
    <row r="152" spans="2:30">
      <c r="B152" s="371"/>
      <c r="C152" s="368"/>
      <c r="D152" s="371"/>
      <c r="E152" s="371"/>
      <c r="F152" s="371"/>
      <c r="G152" s="368"/>
      <c r="H152" s="371"/>
      <c r="I152" s="371"/>
      <c r="J152" s="368"/>
      <c r="K152" s="371"/>
      <c r="L152" s="368"/>
      <c r="M152" s="371"/>
      <c r="N152" s="371"/>
      <c r="O152" s="368"/>
      <c r="P152" s="371"/>
      <c r="Q152" s="368"/>
      <c r="R152" s="371"/>
      <c r="S152" s="371"/>
      <c r="T152" s="368"/>
      <c r="U152" s="371"/>
      <c r="V152" s="371"/>
      <c r="W152" s="368"/>
      <c r="X152" s="371"/>
      <c r="Y152" s="371"/>
      <c r="Z152" s="371"/>
      <c r="AA152" s="368"/>
      <c r="AB152" s="371"/>
      <c r="AC152" s="371"/>
      <c r="AD152" s="371"/>
    </row>
    <row r="153" spans="2:30">
      <c r="B153" s="371"/>
      <c r="C153" s="368"/>
      <c r="D153" s="371"/>
      <c r="E153" s="371"/>
      <c r="F153" s="371"/>
      <c r="G153" s="368"/>
      <c r="H153" s="371"/>
      <c r="I153" s="371"/>
      <c r="J153" s="368"/>
      <c r="K153" s="371"/>
      <c r="L153" s="368"/>
      <c r="M153" s="371"/>
      <c r="N153" s="371"/>
      <c r="O153" s="368"/>
      <c r="P153" s="371"/>
      <c r="Q153" s="368"/>
      <c r="R153" s="371"/>
      <c r="S153" s="371"/>
      <c r="T153" s="368"/>
      <c r="U153" s="371"/>
      <c r="V153" s="371"/>
      <c r="W153" s="368"/>
      <c r="X153" s="371"/>
      <c r="Y153" s="371"/>
      <c r="Z153" s="371"/>
      <c r="AA153" s="368"/>
      <c r="AB153" s="371"/>
      <c r="AC153" s="371"/>
      <c r="AD153" s="371"/>
    </row>
    <row r="154" spans="2:30">
      <c r="B154" s="371"/>
      <c r="C154" s="368"/>
      <c r="D154" s="371"/>
      <c r="E154" s="371"/>
      <c r="F154" s="371"/>
      <c r="G154" s="368"/>
      <c r="H154" s="371"/>
      <c r="I154" s="371"/>
      <c r="J154" s="368"/>
      <c r="K154" s="371"/>
      <c r="L154" s="368"/>
      <c r="M154" s="371"/>
      <c r="N154" s="371"/>
      <c r="O154" s="368"/>
      <c r="P154" s="371"/>
      <c r="Q154" s="368"/>
      <c r="R154" s="371"/>
      <c r="S154" s="371"/>
      <c r="T154" s="368"/>
      <c r="U154" s="371"/>
      <c r="V154" s="371"/>
      <c r="W154" s="368"/>
      <c r="X154" s="371"/>
      <c r="Y154" s="371"/>
      <c r="Z154" s="371"/>
      <c r="AA154" s="368"/>
      <c r="AB154" s="371"/>
      <c r="AC154" s="371"/>
      <c r="AD154" s="371"/>
    </row>
    <row r="155" spans="2:30">
      <c r="B155" s="371"/>
      <c r="C155" s="368"/>
      <c r="D155" s="371"/>
      <c r="E155" s="371"/>
      <c r="F155" s="371"/>
      <c r="G155" s="368"/>
      <c r="H155" s="371"/>
      <c r="I155" s="371"/>
      <c r="J155" s="368"/>
      <c r="K155" s="371"/>
      <c r="L155" s="368"/>
      <c r="M155" s="371"/>
      <c r="N155" s="371"/>
      <c r="O155" s="368"/>
      <c r="P155" s="371"/>
      <c r="Q155" s="368"/>
      <c r="R155" s="371"/>
      <c r="S155" s="371"/>
      <c r="T155" s="368"/>
      <c r="U155" s="371"/>
      <c r="V155" s="371"/>
      <c r="W155" s="368"/>
      <c r="X155" s="371"/>
      <c r="Y155" s="371"/>
      <c r="Z155" s="371"/>
      <c r="AA155" s="368"/>
      <c r="AB155" s="371"/>
      <c r="AC155" s="371"/>
      <c r="AD155" s="371"/>
    </row>
    <row r="156" spans="2:30">
      <c r="B156" s="371"/>
      <c r="C156" s="368"/>
      <c r="D156" s="371"/>
      <c r="E156" s="371"/>
      <c r="F156" s="371"/>
      <c r="G156" s="368"/>
      <c r="H156" s="371"/>
      <c r="I156" s="371"/>
      <c r="J156" s="368"/>
      <c r="K156" s="371"/>
      <c r="L156" s="368"/>
      <c r="M156" s="371"/>
      <c r="N156" s="371"/>
      <c r="O156" s="368"/>
      <c r="P156" s="371"/>
      <c r="Q156" s="368"/>
      <c r="R156" s="371"/>
      <c r="S156" s="371"/>
      <c r="T156" s="368"/>
      <c r="U156" s="371"/>
      <c r="V156" s="371"/>
      <c r="W156" s="368"/>
      <c r="X156" s="371"/>
      <c r="Y156" s="371"/>
      <c r="Z156" s="371"/>
      <c r="AA156" s="368"/>
      <c r="AB156" s="371"/>
      <c r="AC156" s="371"/>
      <c r="AD156" s="371"/>
    </row>
    <row r="157" spans="2:30">
      <c r="B157" s="371"/>
      <c r="C157" s="368"/>
      <c r="D157" s="371"/>
      <c r="E157" s="371"/>
      <c r="F157" s="371"/>
      <c r="G157" s="368"/>
      <c r="H157" s="371"/>
      <c r="I157" s="371"/>
      <c r="J157" s="368"/>
      <c r="K157" s="371"/>
      <c r="L157" s="368"/>
      <c r="M157" s="371"/>
      <c r="N157" s="371"/>
      <c r="O157" s="368"/>
      <c r="P157" s="371"/>
      <c r="Q157" s="368"/>
      <c r="R157" s="371"/>
      <c r="S157" s="371"/>
      <c r="T157" s="368"/>
      <c r="U157" s="371"/>
      <c r="V157" s="371"/>
      <c r="W157" s="368"/>
      <c r="X157" s="371"/>
      <c r="Y157" s="371"/>
      <c r="Z157" s="371"/>
      <c r="AA157" s="368"/>
      <c r="AB157" s="371"/>
      <c r="AC157" s="371"/>
      <c r="AD157" s="371"/>
    </row>
    <row r="158" spans="2:30">
      <c r="B158" s="371"/>
      <c r="C158" s="368"/>
      <c r="D158" s="371"/>
      <c r="E158" s="371"/>
      <c r="F158" s="371"/>
      <c r="G158" s="368"/>
      <c r="H158" s="371"/>
      <c r="I158" s="371"/>
      <c r="J158" s="368"/>
      <c r="K158" s="371"/>
      <c r="L158" s="368"/>
      <c r="M158" s="371"/>
      <c r="N158" s="371"/>
      <c r="O158" s="368"/>
      <c r="P158" s="371"/>
      <c r="Q158" s="368"/>
      <c r="R158" s="371"/>
      <c r="S158" s="371"/>
      <c r="T158" s="368"/>
      <c r="U158" s="371"/>
      <c r="V158" s="371"/>
      <c r="W158" s="368"/>
      <c r="X158" s="371"/>
      <c r="Y158" s="371"/>
      <c r="Z158" s="371"/>
      <c r="AA158" s="368"/>
      <c r="AB158" s="371"/>
      <c r="AC158" s="371"/>
      <c r="AD158" s="371"/>
    </row>
    <row r="159" spans="2:30">
      <c r="B159" s="371"/>
      <c r="C159" s="368"/>
      <c r="D159" s="371"/>
      <c r="E159" s="371"/>
      <c r="F159" s="371"/>
      <c r="G159" s="368"/>
      <c r="H159" s="371"/>
      <c r="I159" s="371"/>
      <c r="J159" s="368"/>
      <c r="K159" s="371"/>
      <c r="L159" s="368"/>
      <c r="M159" s="371"/>
      <c r="N159" s="371"/>
      <c r="O159" s="368"/>
      <c r="P159" s="371"/>
      <c r="Q159" s="368"/>
      <c r="R159" s="371"/>
      <c r="S159" s="371"/>
      <c r="T159" s="368"/>
      <c r="U159" s="371"/>
      <c r="V159" s="371"/>
      <c r="W159" s="368"/>
      <c r="X159" s="371"/>
      <c r="Y159" s="371"/>
      <c r="Z159" s="371"/>
      <c r="AA159" s="368"/>
      <c r="AB159" s="371"/>
      <c r="AC159" s="371"/>
      <c r="AD159" s="371"/>
    </row>
    <row r="160" spans="2:30">
      <c r="B160" s="371"/>
      <c r="C160" s="368"/>
      <c r="D160" s="371"/>
      <c r="E160" s="371"/>
      <c r="F160" s="371"/>
      <c r="G160" s="368"/>
      <c r="H160" s="371"/>
      <c r="I160" s="371"/>
      <c r="J160" s="368"/>
      <c r="K160" s="371"/>
      <c r="L160" s="368"/>
      <c r="M160" s="371"/>
      <c r="N160" s="371"/>
      <c r="O160" s="368"/>
      <c r="P160" s="371"/>
      <c r="Q160" s="368"/>
      <c r="R160" s="371"/>
      <c r="S160" s="371"/>
      <c r="T160" s="368"/>
      <c r="U160" s="371"/>
      <c r="V160" s="371"/>
      <c r="W160" s="368"/>
      <c r="X160" s="371"/>
      <c r="Y160" s="371"/>
      <c r="Z160" s="371"/>
      <c r="AA160" s="368"/>
      <c r="AB160" s="371"/>
      <c r="AC160" s="371"/>
      <c r="AD160" s="371"/>
    </row>
    <row r="161" spans="2:30">
      <c r="B161" s="371"/>
      <c r="C161" s="368"/>
      <c r="D161" s="371"/>
      <c r="E161" s="371"/>
      <c r="F161" s="371"/>
      <c r="G161" s="368"/>
      <c r="H161" s="371"/>
      <c r="I161" s="371"/>
      <c r="J161" s="368"/>
      <c r="K161" s="371"/>
      <c r="L161" s="368"/>
      <c r="M161" s="371"/>
      <c r="N161" s="371"/>
      <c r="O161" s="368"/>
      <c r="P161" s="371"/>
      <c r="Q161" s="368"/>
      <c r="R161" s="371"/>
      <c r="S161" s="371"/>
      <c r="T161" s="368"/>
      <c r="U161" s="371"/>
      <c r="V161" s="371"/>
      <c r="W161" s="368"/>
      <c r="X161" s="371"/>
      <c r="Y161" s="371"/>
      <c r="Z161" s="371"/>
      <c r="AA161" s="368"/>
      <c r="AB161" s="371"/>
      <c r="AC161" s="371"/>
      <c r="AD161" s="371"/>
    </row>
    <row r="162" spans="2:30">
      <c r="B162" s="371"/>
      <c r="C162" s="368"/>
      <c r="D162" s="371"/>
      <c r="E162" s="371"/>
      <c r="F162" s="371"/>
      <c r="G162" s="368"/>
      <c r="H162" s="371"/>
      <c r="I162" s="371"/>
      <c r="J162" s="368"/>
      <c r="K162" s="371"/>
      <c r="L162" s="368"/>
      <c r="M162" s="371"/>
      <c r="N162" s="371"/>
      <c r="O162" s="368"/>
      <c r="P162" s="371"/>
      <c r="Q162" s="368"/>
      <c r="R162" s="371"/>
      <c r="S162" s="371"/>
      <c r="T162" s="368"/>
      <c r="U162" s="371"/>
      <c r="V162" s="371"/>
      <c r="W162" s="368"/>
      <c r="X162" s="371"/>
      <c r="Y162" s="371"/>
      <c r="Z162" s="371"/>
      <c r="AA162" s="368"/>
      <c r="AB162" s="371"/>
      <c r="AC162" s="371"/>
      <c r="AD162" s="371"/>
    </row>
    <row r="163" spans="2:30">
      <c r="B163" s="371"/>
      <c r="C163" s="368"/>
      <c r="D163" s="371"/>
      <c r="E163" s="371"/>
      <c r="F163" s="371"/>
      <c r="G163" s="368"/>
      <c r="H163" s="371"/>
      <c r="I163" s="371"/>
      <c r="J163" s="368"/>
      <c r="K163" s="371"/>
      <c r="L163" s="368"/>
      <c r="M163" s="371"/>
      <c r="N163" s="371"/>
      <c r="O163" s="368"/>
      <c r="P163" s="371"/>
      <c r="Q163" s="368"/>
      <c r="R163" s="371"/>
      <c r="S163" s="371"/>
      <c r="T163" s="368"/>
      <c r="U163" s="371"/>
      <c r="V163" s="371"/>
      <c r="W163" s="368"/>
      <c r="X163" s="371"/>
      <c r="Y163" s="371"/>
      <c r="Z163" s="371"/>
      <c r="AA163" s="368"/>
      <c r="AB163" s="371"/>
      <c r="AC163" s="371"/>
      <c r="AD163" s="371"/>
    </row>
    <row r="164" spans="2:30">
      <c r="B164" s="371"/>
      <c r="C164" s="368"/>
      <c r="D164" s="371"/>
      <c r="E164" s="371"/>
      <c r="F164" s="371"/>
      <c r="G164" s="368"/>
      <c r="H164" s="371"/>
      <c r="I164" s="371"/>
      <c r="J164" s="368"/>
      <c r="K164" s="371"/>
      <c r="L164" s="368"/>
      <c r="M164" s="371"/>
      <c r="N164" s="371"/>
      <c r="O164" s="368"/>
      <c r="P164" s="371"/>
      <c r="Q164" s="368"/>
      <c r="R164" s="371"/>
      <c r="S164" s="371"/>
      <c r="T164" s="368"/>
      <c r="U164" s="371"/>
      <c r="V164" s="371"/>
      <c r="W164" s="368"/>
      <c r="X164" s="371"/>
      <c r="Y164" s="371"/>
      <c r="Z164" s="371"/>
      <c r="AA164" s="368"/>
      <c r="AB164" s="371"/>
      <c r="AC164" s="371"/>
      <c r="AD164" s="371"/>
    </row>
    <row r="165" spans="2:30">
      <c r="B165" s="371"/>
      <c r="C165" s="368"/>
      <c r="D165" s="371"/>
      <c r="E165" s="371"/>
      <c r="F165" s="371"/>
      <c r="G165" s="368"/>
      <c r="H165" s="371"/>
      <c r="I165" s="371"/>
      <c r="J165" s="368"/>
      <c r="K165" s="371"/>
      <c r="L165" s="368"/>
      <c r="M165" s="371"/>
      <c r="N165" s="371"/>
      <c r="O165" s="368"/>
      <c r="P165" s="371"/>
      <c r="Q165" s="368"/>
      <c r="R165" s="371"/>
      <c r="S165" s="371"/>
      <c r="T165" s="368"/>
      <c r="U165" s="371"/>
      <c r="V165" s="371"/>
      <c r="W165" s="368"/>
      <c r="X165" s="371"/>
      <c r="Y165" s="371"/>
      <c r="Z165" s="371"/>
      <c r="AA165" s="368"/>
      <c r="AB165" s="371"/>
      <c r="AC165" s="371"/>
      <c r="AD165" s="371"/>
    </row>
    <row r="166" spans="2:30">
      <c r="B166" s="371"/>
      <c r="C166" s="368"/>
      <c r="D166" s="371"/>
      <c r="E166" s="371"/>
      <c r="F166" s="371"/>
      <c r="G166" s="368"/>
      <c r="H166" s="371"/>
      <c r="I166" s="371"/>
      <c r="J166" s="368"/>
      <c r="K166" s="371"/>
      <c r="L166" s="368"/>
      <c r="M166" s="371"/>
      <c r="N166" s="371"/>
      <c r="O166" s="368"/>
      <c r="P166" s="371"/>
      <c r="Q166" s="368"/>
      <c r="R166" s="371"/>
      <c r="S166" s="371"/>
      <c r="T166" s="368"/>
      <c r="U166" s="371"/>
      <c r="V166" s="371"/>
      <c r="W166" s="368"/>
      <c r="X166" s="371"/>
      <c r="Y166" s="371"/>
      <c r="Z166" s="371"/>
      <c r="AA166" s="368"/>
      <c r="AB166" s="371"/>
      <c r="AC166" s="371"/>
      <c r="AD166" s="371"/>
    </row>
    <row r="167" spans="2:30">
      <c r="B167" s="371"/>
      <c r="C167" s="368"/>
      <c r="D167" s="371"/>
      <c r="E167" s="371"/>
      <c r="F167" s="371"/>
      <c r="G167" s="368"/>
      <c r="H167" s="371"/>
      <c r="I167" s="371"/>
      <c r="J167" s="368"/>
      <c r="K167" s="371"/>
      <c r="L167" s="368"/>
      <c r="M167" s="371"/>
      <c r="N167" s="371"/>
      <c r="O167" s="368"/>
      <c r="P167" s="371"/>
      <c r="Q167" s="368"/>
      <c r="R167" s="371"/>
      <c r="S167" s="371"/>
      <c r="T167" s="368"/>
      <c r="U167" s="371"/>
      <c r="V167" s="371"/>
      <c r="W167" s="368"/>
      <c r="X167" s="371"/>
      <c r="Y167" s="371"/>
      <c r="Z167" s="371"/>
      <c r="AA167" s="368"/>
      <c r="AB167" s="371"/>
      <c r="AC167" s="371"/>
      <c r="AD167" s="371"/>
    </row>
    <row r="168" spans="2:30">
      <c r="B168" s="371"/>
      <c r="C168" s="368"/>
      <c r="D168" s="371"/>
      <c r="E168" s="371"/>
      <c r="F168" s="371"/>
      <c r="G168" s="368"/>
      <c r="H168" s="371"/>
      <c r="I168" s="371"/>
      <c r="J168" s="368"/>
      <c r="K168" s="371"/>
      <c r="L168" s="368"/>
      <c r="M168" s="371"/>
      <c r="N168" s="371"/>
      <c r="O168" s="368"/>
      <c r="P168" s="371"/>
      <c r="Q168" s="368"/>
      <c r="R168" s="371"/>
      <c r="S168" s="371"/>
      <c r="T168" s="368"/>
      <c r="U168" s="371"/>
      <c r="V168" s="371"/>
      <c r="W168" s="368"/>
      <c r="X168" s="371"/>
      <c r="Y168" s="371"/>
      <c r="Z168" s="371"/>
      <c r="AA168" s="368"/>
      <c r="AB168" s="371"/>
      <c r="AC168" s="371"/>
      <c r="AD168" s="371"/>
    </row>
    <row r="169" spans="2:30">
      <c r="B169" s="371"/>
      <c r="C169" s="368"/>
      <c r="D169" s="371"/>
      <c r="E169" s="371"/>
      <c r="F169" s="371"/>
      <c r="G169" s="368"/>
      <c r="H169" s="371"/>
      <c r="I169" s="371"/>
      <c r="J169" s="368"/>
      <c r="K169" s="371"/>
      <c r="L169" s="368"/>
      <c r="M169" s="371"/>
      <c r="N169" s="371"/>
      <c r="O169" s="368"/>
      <c r="P169" s="371"/>
      <c r="Q169" s="368"/>
      <c r="R169" s="371"/>
      <c r="S169" s="371"/>
      <c r="T169" s="368"/>
      <c r="U169" s="371"/>
      <c r="V169" s="371"/>
      <c r="W169" s="368"/>
      <c r="X169" s="371"/>
      <c r="Y169" s="371"/>
      <c r="Z169" s="371"/>
      <c r="AA169" s="368"/>
      <c r="AB169" s="371"/>
      <c r="AC169" s="371"/>
      <c r="AD169" s="371"/>
    </row>
    <row r="170" spans="2:30">
      <c r="B170" s="371"/>
      <c r="C170" s="368"/>
      <c r="D170" s="371"/>
      <c r="E170" s="371"/>
      <c r="F170" s="371"/>
      <c r="G170" s="368"/>
      <c r="H170" s="371"/>
      <c r="I170" s="371"/>
      <c r="J170" s="368"/>
      <c r="K170" s="371"/>
      <c r="L170" s="368"/>
      <c r="M170" s="371"/>
      <c r="N170" s="371"/>
      <c r="O170" s="368"/>
      <c r="P170" s="371"/>
      <c r="Q170" s="368"/>
      <c r="R170" s="371"/>
      <c r="S170" s="371"/>
      <c r="T170" s="368"/>
      <c r="U170" s="371"/>
      <c r="V170" s="371"/>
      <c r="W170" s="368"/>
      <c r="X170" s="371"/>
      <c r="Y170" s="371"/>
      <c r="Z170" s="371"/>
      <c r="AA170" s="368"/>
      <c r="AB170" s="371"/>
      <c r="AC170" s="371"/>
      <c r="AD170" s="371"/>
    </row>
    <row r="171" spans="2:30">
      <c r="B171" s="371"/>
      <c r="C171" s="368"/>
      <c r="D171" s="371"/>
      <c r="E171" s="371"/>
      <c r="F171" s="371"/>
      <c r="G171" s="368"/>
      <c r="H171" s="371"/>
      <c r="I171" s="371"/>
      <c r="J171" s="368"/>
      <c r="K171" s="371"/>
      <c r="L171" s="368"/>
      <c r="M171" s="371"/>
      <c r="N171" s="371"/>
      <c r="O171" s="368"/>
      <c r="P171" s="371"/>
      <c r="Q171" s="368"/>
      <c r="R171" s="371"/>
      <c r="S171" s="371"/>
      <c r="T171" s="368"/>
      <c r="U171" s="371"/>
      <c r="V171" s="371"/>
      <c r="W171" s="368"/>
      <c r="X171" s="371"/>
      <c r="Y171" s="371"/>
      <c r="Z171" s="371"/>
      <c r="AA171" s="368"/>
      <c r="AB171" s="371"/>
      <c r="AC171" s="371"/>
      <c r="AD171" s="371"/>
    </row>
    <row r="172" spans="2:30">
      <c r="B172" s="371"/>
      <c r="C172" s="368"/>
      <c r="D172" s="371"/>
      <c r="E172" s="371"/>
      <c r="F172" s="371"/>
      <c r="G172" s="368"/>
      <c r="H172" s="371"/>
      <c r="I172" s="371"/>
      <c r="J172" s="368"/>
      <c r="K172" s="371"/>
      <c r="L172" s="368"/>
      <c r="M172" s="371"/>
      <c r="N172" s="371"/>
      <c r="O172" s="368"/>
      <c r="P172" s="371"/>
      <c r="Q172" s="368"/>
      <c r="R172" s="371"/>
      <c r="S172" s="371"/>
      <c r="T172" s="368"/>
      <c r="U172" s="371"/>
      <c r="V172" s="371"/>
      <c r="W172" s="368"/>
      <c r="X172" s="371"/>
      <c r="Y172" s="371"/>
      <c r="Z172" s="371"/>
      <c r="AA172" s="368"/>
      <c r="AB172" s="371"/>
      <c r="AC172" s="371"/>
      <c r="AD172" s="371"/>
    </row>
    <row r="173" spans="2:30">
      <c r="B173" s="371"/>
      <c r="C173" s="368"/>
      <c r="D173" s="371"/>
      <c r="E173" s="371"/>
      <c r="F173" s="371"/>
      <c r="G173" s="368"/>
      <c r="H173" s="371"/>
      <c r="I173" s="371"/>
      <c r="J173" s="368"/>
      <c r="K173" s="371"/>
      <c r="L173" s="368"/>
      <c r="M173" s="371"/>
      <c r="N173" s="371"/>
      <c r="O173" s="368"/>
      <c r="P173" s="371"/>
      <c r="Q173" s="368"/>
      <c r="R173" s="371"/>
      <c r="S173" s="371"/>
      <c r="T173" s="368"/>
      <c r="U173" s="371"/>
      <c r="V173" s="371"/>
      <c r="W173" s="368"/>
      <c r="X173" s="371"/>
      <c r="Y173" s="371"/>
      <c r="Z173" s="371"/>
      <c r="AA173" s="368"/>
      <c r="AB173" s="371"/>
      <c r="AC173" s="371"/>
      <c r="AD173" s="371"/>
    </row>
    <row r="174" spans="2:30">
      <c r="B174" s="371"/>
      <c r="C174" s="368"/>
      <c r="D174" s="371"/>
      <c r="E174" s="371"/>
      <c r="F174" s="371"/>
      <c r="G174" s="368"/>
      <c r="H174" s="371"/>
      <c r="I174" s="371"/>
      <c r="J174" s="368"/>
      <c r="K174" s="371"/>
      <c r="L174" s="368"/>
      <c r="M174" s="371"/>
      <c r="N174" s="371"/>
      <c r="O174" s="368"/>
      <c r="P174" s="371"/>
      <c r="Q174" s="368"/>
      <c r="R174" s="371"/>
      <c r="S174" s="371"/>
      <c r="T174" s="368"/>
      <c r="U174" s="371"/>
      <c r="V174" s="371"/>
      <c r="W174" s="368"/>
      <c r="X174" s="371"/>
      <c r="Y174" s="371"/>
      <c r="Z174" s="371"/>
      <c r="AA174" s="368"/>
      <c r="AB174" s="371"/>
      <c r="AC174" s="371"/>
      <c r="AD174" s="371"/>
    </row>
    <row r="175" spans="2:30">
      <c r="B175" s="371"/>
      <c r="C175" s="368"/>
      <c r="D175" s="371"/>
      <c r="E175" s="371"/>
      <c r="F175" s="371"/>
      <c r="G175" s="368"/>
      <c r="H175" s="371"/>
      <c r="I175" s="371"/>
      <c r="J175" s="368"/>
      <c r="K175" s="371"/>
      <c r="L175" s="368"/>
      <c r="M175" s="371"/>
      <c r="N175" s="371"/>
      <c r="O175" s="368"/>
      <c r="P175" s="371"/>
      <c r="Q175" s="368"/>
      <c r="R175" s="371"/>
      <c r="S175" s="371"/>
      <c r="T175" s="368"/>
      <c r="U175" s="371"/>
      <c r="V175" s="371"/>
      <c r="W175" s="368"/>
      <c r="X175" s="371"/>
      <c r="Y175" s="371"/>
      <c r="Z175" s="371"/>
      <c r="AA175" s="368"/>
      <c r="AB175" s="371"/>
      <c r="AC175" s="371"/>
      <c r="AD175" s="371"/>
    </row>
    <row r="176" spans="2:30">
      <c r="B176" s="371"/>
      <c r="C176" s="368"/>
      <c r="D176" s="371"/>
      <c r="E176" s="371"/>
      <c r="F176" s="371"/>
      <c r="G176" s="368"/>
      <c r="H176" s="371"/>
      <c r="I176" s="371"/>
      <c r="J176" s="368"/>
      <c r="K176" s="371"/>
      <c r="L176" s="368"/>
      <c r="M176" s="371"/>
      <c r="N176" s="371"/>
      <c r="O176" s="368"/>
      <c r="P176" s="371"/>
      <c r="Q176" s="368"/>
      <c r="R176" s="371"/>
      <c r="S176" s="371"/>
      <c r="T176" s="368"/>
      <c r="U176" s="371"/>
      <c r="V176" s="371"/>
      <c r="W176" s="368"/>
      <c r="X176" s="371"/>
      <c r="Y176" s="371"/>
      <c r="Z176" s="371"/>
      <c r="AA176" s="368"/>
      <c r="AB176" s="371"/>
      <c r="AC176" s="371"/>
      <c r="AD176" s="371"/>
    </row>
    <row r="177" spans="2:30">
      <c r="B177" s="371"/>
      <c r="C177" s="368"/>
      <c r="D177" s="371"/>
      <c r="E177" s="371"/>
      <c r="F177" s="371"/>
      <c r="G177" s="368"/>
      <c r="H177" s="371"/>
      <c r="I177" s="371"/>
      <c r="J177" s="368"/>
      <c r="K177" s="371"/>
      <c r="L177" s="368"/>
      <c r="M177" s="371"/>
      <c r="N177" s="371"/>
      <c r="O177" s="368"/>
      <c r="P177" s="371"/>
      <c r="Q177" s="368"/>
      <c r="R177" s="371"/>
      <c r="S177" s="371"/>
      <c r="T177" s="368"/>
      <c r="U177" s="371"/>
      <c r="V177" s="371"/>
      <c r="W177" s="368"/>
      <c r="X177" s="371"/>
      <c r="Y177" s="371"/>
      <c r="Z177" s="371"/>
      <c r="AA177" s="368"/>
      <c r="AB177" s="371"/>
      <c r="AC177" s="371"/>
      <c r="AD177" s="371"/>
    </row>
    <row r="178" spans="2:30">
      <c r="B178" s="371"/>
      <c r="C178" s="368"/>
      <c r="D178" s="371"/>
      <c r="E178" s="371"/>
      <c r="F178" s="371"/>
      <c r="G178" s="368"/>
      <c r="H178" s="371"/>
      <c r="I178" s="371"/>
      <c r="J178" s="368"/>
      <c r="K178" s="371"/>
      <c r="L178" s="368"/>
      <c r="M178" s="371"/>
      <c r="N178" s="371"/>
      <c r="O178" s="368"/>
      <c r="P178" s="371"/>
      <c r="Q178" s="368"/>
      <c r="R178" s="371"/>
      <c r="S178" s="371"/>
      <c r="T178" s="368"/>
      <c r="U178" s="371"/>
      <c r="V178" s="371"/>
      <c r="W178" s="368"/>
      <c r="X178" s="371"/>
      <c r="Y178" s="371"/>
      <c r="Z178" s="371"/>
      <c r="AA178" s="368"/>
      <c r="AB178" s="371"/>
      <c r="AC178" s="371"/>
      <c r="AD178" s="371"/>
    </row>
    <row r="179" spans="2:30">
      <c r="B179" s="371"/>
      <c r="C179" s="368"/>
      <c r="D179" s="371"/>
      <c r="E179" s="371"/>
      <c r="F179" s="371"/>
      <c r="G179" s="368"/>
      <c r="H179" s="371"/>
      <c r="I179" s="371"/>
      <c r="J179" s="368"/>
      <c r="K179" s="371"/>
      <c r="L179" s="368"/>
      <c r="M179" s="371"/>
      <c r="N179" s="371"/>
      <c r="O179" s="368"/>
      <c r="P179" s="371"/>
      <c r="Q179" s="368"/>
      <c r="R179" s="371"/>
      <c r="S179" s="371"/>
      <c r="T179" s="368"/>
      <c r="U179" s="371"/>
      <c r="V179" s="371"/>
      <c r="W179" s="368"/>
      <c r="X179" s="371"/>
      <c r="Y179" s="371"/>
      <c r="Z179" s="371"/>
      <c r="AA179" s="368"/>
      <c r="AB179" s="371"/>
      <c r="AC179" s="371"/>
      <c r="AD179" s="371"/>
    </row>
    <row r="180" spans="2:30">
      <c r="B180" s="371"/>
      <c r="C180" s="368"/>
      <c r="D180" s="371"/>
      <c r="E180" s="371"/>
      <c r="F180" s="371"/>
      <c r="G180" s="368"/>
      <c r="H180" s="371"/>
      <c r="I180" s="371"/>
      <c r="J180" s="368"/>
      <c r="K180" s="371"/>
      <c r="L180" s="368"/>
      <c r="M180" s="371"/>
      <c r="N180" s="371"/>
      <c r="O180" s="368"/>
      <c r="P180" s="371"/>
      <c r="Q180" s="368"/>
      <c r="R180" s="371"/>
      <c r="S180" s="371"/>
      <c r="T180" s="368"/>
      <c r="U180" s="371"/>
      <c r="V180" s="371"/>
      <c r="W180" s="368"/>
      <c r="X180" s="371"/>
      <c r="Y180" s="371"/>
      <c r="Z180" s="371"/>
      <c r="AA180" s="368"/>
      <c r="AB180" s="371"/>
      <c r="AC180" s="371"/>
      <c r="AD180" s="371"/>
    </row>
    <row r="181" spans="2:30">
      <c r="B181" s="371"/>
      <c r="C181" s="368"/>
      <c r="D181" s="371"/>
      <c r="E181" s="371"/>
      <c r="F181" s="371"/>
      <c r="G181" s="368"/>
      <c r="H181" s="371"/>
      <c r="I181" s="371"/>
      <c r="J181" s="368"/>
      <c r="K181" s="371"/>
      <c r="L181" s="368"/>
      <c r="M181" s="371"/>
      <c r="N181" s="371"/>
      <c r="O181" s="368"/>
      <c r="P181" s="371"/>
      <c r="Q181" s="368"/>
      <c r="R181" s="371"/>
      <c r="S181" s="371"/>
      <c r="T181" s="368"/>
      <c r="U181" s="371"/>
      <c r="V181" s="371"/>
      <c r="W181" s="368"/>
      <c r="X181" s="371"/>
      <c r="Y181" s="371"/>
      <c r="Z181" s="371"/>
      <c r="AA181" s="368"/>
      <c r="AB181" s="371"/>
      <c r="AC181" s="371"/>
      <c r="AD181" s="371"/>
    </row>
    <row r="182" spans="2:30">
      <c r="B182" s="371"/>
      <c r="C182" s="368"/>
      <c r="D182" s="371"/>
      <c r="E182" s="371"/>
      <c r="F182" s="371"/>
      <c r="G182" s="368"/>
      <c r="H182" s="371"/>
      <c r="I182" s="371"/>
      <c r="J182" s="368"/>
      <c r="K182" s="371"/>
      <c r="L182" s="368"/>
      <c r="M182" s="371"/>
      <c r="N182" s="371"/>
      <c r="O182" s="368"/>
      <c r="P182" s="371"/>
      <c r="Q182" s="368"/>
      <c r="R182" s="371"/>
      <c r="S182" s="371"/>
      <c r="T182" s="368"/>
      <c r="U182" s="371"/>
      <c r="V182" s="371"/>
      <c r="W182" s="368"/>
      <c r="X182" s="371"/>
      <c r="Y182" s="371"/>
      <c r="Z182" s="371"/>
      <c r="AA182" s="368"/>
      <c r="AB182" s="371"/>
      <c r="AC182" s="371"/>
      <c r="AD182" s="371"/>
    </row>
    <row r="183" spans="2:30">
      <c r="B183" s="371"/>
      <c r="C183" s="368"/>
      <c r="D183" s="371"/>
      <c r="E183" s="371"/>
      <c r="F183" s="371"/>
      <c r="G183" s="368"/>
      <c r="H183" s="371"/>
      <c r="I183" s="371"/>
      <c r="J183" s="368"/>
      <c r="K183" s="371"/>
      <c r="L183" s="368"/>
      <c r="M183" s="371"/>
      <c r="N183" s="371"/>
      <c r="O183" s="368"/>
      <c r="P183" s="371"/>
      <c r="Q183" s="368"/>
      <c r="R183" s="371"/>
      <c r="S183" s="371"/>
      <c r="T183" s="368"/>
      <c r="U183" s="371"/>
      <c r="V183" s="371"/>
      <c r="W183" s="368"/>
      <c r="X183" s="371"/>
      <c r="Y183" s="371"/>
      <c r="Z183" s="371"/>
      <c r="AA183" s="368"/>
      <c r="AB183" s="371"/>
      <c r="AC183" s="371"/>
      <c r="AD183" s="371"/>
    </row>
    <row r="184" spans="2:30">
      <c r="B184" s="371"/>
      <c r="C184" s="368"/>
      <c r="D184" s="371"/>
      <c r="E184" s="371"/>
      <c r="F184" s="371"/>
      <c r="G184" s="368"/>
      <c r="H184" s="371"/>
      <c r="I184" s="371"/>
      <c r="J184" s="368"/>
      <c r="K184" s="371"/>
      <c r="L184" s="368"/>
      <c r="M184" s="371"/>
      <c r="N184" s="371"/>
      <c r="O184" s="368"/>
      <c r="P184" s="371"/>
      <c r="Q184" s="368"/>
      <c r="R184" s="371"/>
      <c r="S184" s="371"/>
      <c r="T184" s="368"/>
      <c r="U184" s="371"/>
      <c r="V184" s="371"/>
      <c r="W184" s="368"/>
      <c r="X184" s="371"/>
      <c r="Y184" s="371"/>
      <c r="Z184" s="371"/>
      <c r="AA184" s="368"/>
      <c r="AB184" s="371"/>
      <c r="AC184" s="371"/>
      <c r="AD184" s="371"/>
    </row>
    <row r="185" spans="2:30">
      <c r="B185" s="371"/>
      <c r="C185" s="368"/>
      <c r="D185" s="371"/>
      <c r="E185" s="371"/>
      <c r="F185" s="371"/>
      <c r="G185" s="368"/>
      <c r="H185" s="371"/>
      <c r="I185" s="371"/>
      <c r="J185" s="368"/>
      <c r="K185" s="371"/>
      <c r="L185" s="368"/>
      <c r="M185" s="371"/>
      <c r="N185" s="371"/>
      <c r="O185" s="368"/>
      <c r="P185" s="371"/>
      <c r="Q185" s="368"/>
      <c r="R185" s="371"/>
      <c r="S185" s="371"/>
      <c r="T185" s="368"/>
      <c r="U185" s="371"/>
      <c r="V185" s="371"/>
      <c r="W185" s="368"/>
      <c r="X185" s="371"/>
      <c r="Y185" s="371"/>
      <c r="Z185" s="371"/>
      <c r="AA185" s="368"/>
      <c r="AB185" s="371"/>
      <c r="AC185" s="371"/>
      <c r="AD185" s="371"/>
    </row>
    <row r="186" spans="2:30">
      <c r="B186" s="371"/>
      <c r="C186" s="368"/>
      <c r="D186" s="371"/>
      <c r="E186" s="371"/>
      <c r="F186" s="371"/>
      <c r="G186" s="368"/>
      <c r="H186" s="371"/>
      <c r="I186" s="371"/>
      <c r="J186" s="368"/>
      <c r="K186" s="371"/>
      <c r="L186" s="368"/>
      <c r="M186" s="371"/>
      <c r="N186" s="371"/>
      <c r="O186" s="368"/>
      <c r="P186" s="371"/>
      <c r="Q186" s="368"/>
      <c r="R186" s="371"/>
      <c r="S186" s="371"/>
      <c r="T186" s="368"/>
      <c r="U186" s="371"/>
      <c r="V186" s="371"/>
      <c r="W186" s="368"/>
      <c r="X186" s="371"/>
      <c r="Y186" s="371"/>
      <c r="Z186" s="371"/>
      <c r="AA186" s="368"/>
      <c r="AB186" s="371"/>
      <c r="AC186" s="371"/>
      <c r="AD186" s="371"/>
    </row>
    <row r="187" spans="2:30">
      <c r="B187" s="371"/>
      <c r="C187" s="368"/>
      <c r="D187" s="371"/>
      <c r="E187" s="371"/>
      <c r="F187" s="371"/>
      <c r="G187" s="368"/>
      <c r="H187" s="371"/>
      <c r="I187" s="371"/>
      <c r="J187" s="368"/>
      <c r="K187" s="371"/>
      <c r="L187" s="368"/>
      <c r="M187" s="371"/>
      <c r="N187" s="371"/>
      <c r="O187" s="368"/>
      <c r="P187" s="371"/>
      <c r="Q187" s="368"/>
      <c r="R187" s="371"/>
      <c r="S187" s="371"/>
      <c r="T187" s="368"/>
      <c r="U187" s="371"/>
      <c r="V187" s="371"/>
      <c r="W187" s="368"/>
      <c r="X187" s="371"/>
      <c r="Y187" s="371"/>
      <c r="Z187" s="371"/>
      <c r="AA187" s="368"/>
      <c r="AB187" s="371"/>
      <c r="AC187" s="371"/>
      <c r="AD187" s="371"/>
    </row>
    <row r="188" spans="2:30">
      <c r="B188" s="371"/>
      <c r="C188" s="368"/>
      <c r="D188" s="371"/>
      <c r="E188" s="371"/>
      <c r="F188" s="371"/>
      <c r="G188" s="368"/>
      <c r="H188" s="371"/>
      <c r="I188" s="371"/>
      <c r="J188" s="368"/>
      <c r="K188" s="371"/>
      <c r="L188" s="368"/>
      <c r="M188" s="371"/>
      <c r="N188" s="371"/>
      <c r="O188" s="368"/>
      <c r="P188" s="371"/>
      <c r="Q188" s="368"/>
      <c r="R188" s="371"/>
      <c r="S188" s="371"/>
      <c r="T188" s="368"/>
      <c r="U188" s="371"/>
      <c r="V188" s="371"/>
      <c r="W188" s="368"/>
      <c r="X188" s="371"/>
      <c r="Y188" s="371"/>
      <c r="Z188" s="371"/>
      <c r="AA188" s="368"/>
      <c r="AB188" s="371"/>
      <c r="AC188" s="371"/>
      <c r="AD188" s="371"/>
    </row>
    <row r="189" spans="2:30">
      <c r="B189" s="371"/>
      <c r="C189" s="368"/>
      <c r="D189" s="371"/>
      <c r="E189" s="371"/>
      <c r="F189" s="371"/>
      <c r="G189" s="368"/>
      <c r="H189" s="371"/>
      <c r="I189" s="371"/>
      <c r="J189" s="368"/>
      <c r="K189" s="371"/>
      <c r="L189" s="368"/>
      <c r="M189" s="371"/>
      <c r="N189" s="371"/>
      <c r="O189" s="368"/>
      <c r="P189" s="371"/>
      <c r="Q189" s="368"/>
      <c r="R189" s="371"/>
      <c r="S189" s="371"/>
      <c r="T189" s="368"/>
      <c r="U189" s="371"/>
      <c r="V189" s="371"/>
      <c r="W189" s="368"/>
      <c r="X189" s="371"/>
      <c r="Y189" s="371"/>
      <c r="Z189" s="371"/>
      <c r="AA189" s="368"/>
      <c r="AB189" s="371"/>
      <c r="AC189" s="371"/>
      <c r="AD189" s="371"/>
    </row>
    <row r="190" spans="2:30">
      <c r="B190" s="371"/>
      <c r="C190" s="368"/>
      <c r="D190" s="371"/>
      <c r="E190" s="371"/>
      <c r="F190" s="371"/>
      <c r="G190" s="368"/>
      <c r="H190" s="371"/>
      <c r="I190" s="371"/>
      <c r="J190" s="368"/>
      <c r="K190" s="371"/>
      <c r="L190" s="368"/>
      <c r="M190" s="371"/>
      <c r="N190" s="371"/>
      <c r="O190" s="368"/>
      <c r="P190" s="371"/>
      <c r="Q190" s="368"/>
      <c r="R190" s="371"/>
      <c r="S190" s="371"/>
      <c r="T190" s="368"/>
      <c r="U190" s="371"/>
      <c r="V190" s="371"/>
      <c r="W190" s="368"/>
      <c r="X190" s="371"/>
      <c r="Y190" s="371"/>
      <c r="Z190" s="371"/>
      <c r="AA190" s="368"/>
      <c r="AB190" s="371"/>
      <c r="AC190" s="371"/>
      <c r="AD190" s="371"/>
    </row>
    <row r="191" spans="2:30">
      <c r="B191" s="371"/>
      <c r="C191" s="368"/>
      <c r="D191" s="371"/>
      <c r="E191" s="371"/>
      <c r="F191" s="371"/>
      <c r="G191" s="368"/>
      <c r="H191" s="371"/>
      <c r="I191" s="371"/>
      <c r="J191" s="368"/>
      <c r="K191" s="371"/>
      <c r="L191" s="368"/>
      <c r="M191" s="371"/>
      <c r="N191" s="371"/>
      <c r="O191" s="368"/>
      <c r="P191" s="371"/>
      <c r="Q191" s="368"/>
      <c r="R191" s="371"/>
      <c r="S191" s="371"/>
      <c r="T191" s="368"/>
      <c r="U191" s="371"/>
      <c r="V191" s="371"/>
      <c r="W191" s="368"/>
      <c r="X191" s="371"/>
      <c r="Y191" s="371"/>
      <c r="Z191" s="371"/>
      <c r="AA191" s="368"/>
      <c r="AB191" s="371"/>
      <c r="AC191" s="371"/>
      <c r="AD191" s="371"/>
    </row>
    <row r="192" spans="2:30">
      <c r="B192" s="371"/>
      <c r="C192" s="368"/>
      <c r="D192" s="371"/>
      <c r="E192" s="371"/>
      <c r="F192" s="371"/>
      <c r="G192" s="368"/>
      <c r="H192" s="371"/>
      <c r="I192" s="371"/>
      <c r="J192" s="368"/>
      <c r="K192" s="371"/>
      <c r="L192" s="368"/>
      <c r="M192" s="371"/>
      <c r="N192" s="371"/>
      <c r="O192" s="368"/>
      <c r="P192" s="371"/>
      <c r="Q192" s="368"/>
      <c r="R192" s="371"/>
      <c r="S192" s="371"/>
      <c r="T192" s="368"/>
      <c r="U192" s="371"/>
      <c r="V192" s="371"/>
      <c r="W192" s="368"/>
      <c r="X192" s="371"/>
      <c r="Y192" s="371"/>
      <c r="Z192" s="371"/>
      <c r="AA192" s="368"/>
      <c r="AB192" s="371"/>
      <c r="AC192" s="371"/>
      <c r="AD192" s="371"/>
    </row>
    <row r="193" spans="2:30">
      <c r="B193" s="371"/>
      <c r="C193" s="368"/>
      <c r="D193" s="371"/>
      <c r="E193" s="371"/>
      <c r="F193" s="371"/>
      <c r="G193" s="368"/>
      <c r="H193" s="371"/>
      <c r="I193" s="371"/>
      <c r="J193" s="368"/>
      <c r="K193" s="371"/>
      <c r="L193" s="368"/>
      <c r="M193" s="371"/>
      <c r="N193" s="371"/>
      <c r="O193" s="368"/>
      <c r="P193" s="371"/>
      <c r="Q193" s="368"/>
      <c r="R193" s="371"/>
      <c r="S193" s="371"/>
      <c r="T193" s="368"/>
      <c r="U193" s="371"/>
      <c r="V193" s="371"/>
      <c r="W193" s="368"/>
      <c r="X193" s="371"/>
      <c r="Y193" s="371"/>
      <c r="Z193" s="371"/>
      <c r="AA193" s="368"/>
      <c r="AB193" s="371"/>
      <c r="AC193" s="371"/>
      <c r="AD193" s="371"/>
    </row>
    <row r="194" spans="2:30">
      <c r="B194" s="371"/>
      <c r="C194" s="368"/>
      <c r="D194" s="371"/>
      <c r="E194" s="371"/>
      <c r="F194" s="371"/>
      <c r="G194" s="368"/>
      <c r="H194" s="371"/>
      <c r="I194" s="371"/>
      <c r="J194" s="368"/>
      <c r="K194" s="371"/>
      <c r="L194" s="368"/>
      <c r="M194" s="371"/>
      <c r="N194" s="371"/>
      <c r="O194" s="368"/>
      <c r="P194" s="371"/>
      <c r="Q194" s="368"/>
      <c r="R194" s="371"/>
      <c r="S194" s="371"/>
      <c r="T194" s="368"/>
      <c r="U194" s="371"/>
      <c r="V194" s="371"/>
      <c r="W194" s="368"/>
      <c r="X194" s="371"/>
      <c r="Y194" s="371"/>
      <c r="Z194" s="371"/>
      <c r="AA194" s="368"/>
      <c r="AB194" s="371"/>
      <c r="AC194" s="371"/>
      <c r="AD194" s="371"/>
    </row>
    <row r="195" spans="2:30">
      <c r="B195" s="371"/>
      <c r="C195" s="368"/>
      <c r="D195" s="371"/>
      <c r="E195" s="371"/>
      <c r="F195" s="371"/>
      <c r="G195" s="368"/>
      <c r="H195" s="371"/>
      <c r="I195" s="371"/>
      <c r="J195" s="368"/>
      <c r="K195" s="371"/>
      <c r="L195" s="368"/>
      <c r="M195" s="371"/>
      <c r="N195" s="371"/>
      <c r="O195" s="368"/>
      <c r="P195" s="371"/>
      <c r="Q195" s="368"/>
      <c r="R195" s="371"/>
      <c r="S195" s="371"/>
      <c r="T195" s="368"/>
      <c r="U195" s="371"/>
      <c r="V195" s="371"/>
      <c r="W195" s="368"/>
      <c r="X195" s="371"/>
      <c r="Y195" s="371"/>
      <c r="Z195" s="371"/>
      <c r="AA195" s="368"/>
      <c r="AB195" s="371"/>
      <c r="AC195" s="371"/>
      <c r="AD195" s="371"/>
    </row>
    <row r="196" spans="2:30">
      <c r="B196" s="371"/>
      <c r="C196" s="368"/>
      <c r="D196" s="371"/>
      <c r="E196" s="371"/>
      <c r="F196" s="371"/>
      <c r="G196" s="368"/>
      <c r="H196" s="371"/>
      <c r="I196" s="371"/>
      <c r="J196" s="368"/>
      <c r="K196" s="371"/>
      <c r="L196" s="368"/>
      <c r="M196" s="371"/>
      <c r="N196" s="371"/>
      <c r="O196" s="368"/>
      <c r="P196" s="371"/>
      <c r="Q196" s="368"/>
      <c r="R196" s="371"/>
      <c r="S196" s="371"/>
      <c r="T196" s="368"/>
      <c r="U196" s="371"/>
      <c r="V196" s="371"/>
      <c r="W196" s="368"/>
      <c r="X196" s="371"/>
      <c r="Y196" s="371"/>
      <c r="Z196" s="371"/>
      <c r="AA196" s="368"/>
      <c r="AB196" s="371"/>
      <c r="AC196" s="371"/>
      <c r="AD196" s="371"/>
    </row>
    <row r="197" spans="2:30">
      <c r="B197" s="371"/>
      <c r="C197" s="368"/>
      <c r="D197" s="371"/>
      <c r="E197" s="371"/>
      <c r="F197" s="371"/>
      <c r="G197" s="368"/>
      <c r="H197" s="371"/>
      <c r="I197" s="371"/>
      <c r="J197" s="368"/>
      <c r="K197" s="371"/>
      <c r="L197" s="368"/>
      <c r="M197" s="371"/>
      <c r="N197" s="371"/>
      <c r="O197" s="368"/>
      <c r="P197" s="371"/>
      <c r="Q197" s="368"/>
      <c r="R197" s="371"/>
      <c r="S197" s="371"/>
      <c r="T197" s="368"/>
      <c r="U197" s="371"/>
      <c r="V197" s="371"/>
      <c r="W197" s="368"/>
      <c r="X197" s="371"/>
      <c r="Y197" s="371"/>
      <c r="Z197" s="371"/>
      <c r="AA197" s="368"/>
      <c r="AB197" s="371"/>
      <c r="AC197" s="371"/>
      <c r="AD197" s="371"/>
    </row>
    <row r="198" spans="2:30">
      <c r="B198" s="371"/>
      <c r="C198" s="368"/>
      <c r="D198" s="371"/>
      <c r="E198" s="371"/>
      <c r="F198" s="371"/>
      <c r="G198" s="368"/>
      <c r="H198" s="371"/>
      <c r="I198" s="371"/>
      <c r="J198" s="368"/>
      <c r="K198" s="371"/>
      <c r="L198" s="368"/>
      <c r="M198" s="371"/>
      <c r="N198" s="371"/>
      <c r="O198" s="368"/>
      <c r="P198" s="371"/>
      <c r="Q198" s="368"/>
      <c r="R198" s="371"/>
      <c r="S198" s="371"/>
      <c r="T198" s="368"/>
      <c r="U198" s="371"/>
      <c r="V198" s="371"/>
      <c r="W198" s="368"/>
      <c r="X198" s="371"/>
      <c r="Y198" s="371"/>
      <c r="Z198" s="371"/>
      <c r="AA198" s="368"/>
      <c r="AB198" s="371"/>
      <c r="AC198" s="371"/>
      <c r="AD198" s="371"/>
    </row>
    <row r="199" spans="2:30">
      <c r="B199" s="371"/>
      <c r="C199" s="368"/>
      <c r="D199" s="371"/>
      <c r="E199" s="371"/>
      <c r="F199" s="371"/>
      <c r="G199" s="368"/>
      <c r="H199" s="371"/>
      <c r="I199" s="371"/>
      <c r="J199" s="368"/>
      <c r="K199" s="371"/>
      <c r="L199" s="368"/>
      <c r="M199" s="371"/>
      <c r="N199" s="371"/>
      <c r="O199" s="368"/>
      <c r="P199" s="371"/>
      <c r="Q199" s="368"/>
      <c r="R199" s="371"/>
      <c r="S199" s="371"/>
      <c r="T199" s="368"/>
      <c r="U199" s="371"/>
      <c r="V199" s="371"/>
      <c r="W199" s="368"/>
      <c r="X199" s="371"/>
      <c r="Y199" s="371"/>
      <c r="Z199" s="371"/>
      <c r="AA199" s="368"/>
      <c r="AB199" s="371"/>
      <c r="AC199" s="371"/>
      <c r="AD199" s="371"/>
    </row>
    <row r="200" spans="2:30">
      <c r="B200" s="371"/>
      <c r="C200" s="368"/>
      <c r="D200" s="371"/>
      <c r="E200" s="371"/>
      <c r="F200" s="371"/>
      <c r="G200" s="368"/>
      <c r="H200" s="371"/>
      <c r="I200" s="371"/>
      <c r="J200" s="368"/>
      <c r="K200" s="371"/>
      <c r="L200" s="368"/>
      <c r="M200" s="371"/>
      <c r="N200" s="371"/>
      <c r="O200" s="368"/>
      <c r="P200" s="371"/>
      <c r="Q200" s="368"/>
      <c r="R200" s="371"/>
      <c r="S200" s="371"/>
      <c r="T200" s="368"/>
      <c r="U200" s="371"/>
      <c r="V200" s="371"/>
      <c r="W200" s="368"/>
      <c r="X200" s="371"/>
      <c r="Y200" s="371"/>
      <c r="Z200" s="371"/>
      <c r="AA200" s="368"/>
      <c r="AB200" s="371"/>
      <c r="AC200" s="371"/>
      <c r="AD200" s="371"/>
    </row>
    <row r="201" spans="2:30">
      <c r="B201" s="371"/>
      <c r="C201" s="368"/>
      <c r="D201" s="371"/>
      <c r="E201" s="371"/>
      <c r="F201" s="371"/>
      <c r="G201" s="368"/>
      <c r="H201" s="371"/>
      <c r="I201" s="371"/>
      <c r="J201" s="368"/>
      <c r="K201" s="371"/>
      <c r="L201" s="368"/>
      <c r="M201" s="371"/>
      <c r="N201" s="371"/>
      <c r="O201" s="368"/>
      <c r="P201" s="371"/>
      <c r="Q201" s="368"/>
      <c r="R201" s="371"/>
      <c r="S201" s="371"/>
      <c r="T201" s="368"/>
      <c r="U201" s="371"/>
      <c r="V201" s="371"/>
      <c r="W201" s="368"/>
      <c r="X201" s="371"/>
      <c r="Y201" s="371"/>
      <c r="Z201" s="371"/>
      <c r="AA201" s="368"/>
      <c r="AB201" s="371"/>
      <c r="AC201" s="371"/>
      <c r="AD201" s="371"/>
    </row>
    <row r="202" spans="2:30">
      <c r="B202" s="371"/>
      <c r="C202" s="368"/>
      <c r="D202" s="371"/>
      <c r="E202" s="371"/>
      <c r="F202" s="371"/>
      <c r="G202" s="368"/>
      <c r="H202" s="371"/>
      <c r="I202" s="371"/>
      <c r="J202" s="368"/>
      <c r="K202" s="371"/>
      <c r="L202" s="368"/>
      <c r="M202" s="371"/>
      <c r="N202" s="371"/>
      <c r="O202" s="368"/>
      <c r="P202" s="371"/>
      <c r="Q202" s="368"/>
      <c r="R202" s="371"/>
      <c r="S202" s="371"/>
      <c r="T202" s="368"/>
      <c r="U202" s="371"/>
      <c r="V202" s="371"/>
      <c r="W202" s="368"/>
      <c r="X202" s="371"/>
      <c r="Y202" s="371"/>
      <c r="Z202" s="371"/>
      <c r="AA202" s="368"/>
      <c r="AB202" s="371"/>
      <c r="AC202" s="371"/>
      <c r="AD202" s="371"/>
    </row>
    <row r="203" spans="2:30">
      <c r="B203" s="371"/>
      <c r="C203" s="368"/>
      <c r="D203" s="371"/>
      <c r="E203" s="371"/>
      <c r="F203" s="371"/>
      <c r="G203" s="368"/>
      <c r="H203" s="371"/>
      <c r="I203" s="371"/>
      <c r="J203" s="368"/>
      <c r="K203" s="371"/>
      <c r="L203" s="368"/>
      <c r="M203" s="371"/>
      <c r="N203" s="371"/>
      <c r="O203" s="368"/>
      <c r="P203" s="371"/>
      <c r="Q203" s="368"/>
      <c r="R203" s="371"/>
      <c r="S203" s="371"/>
      <c r="T203" s="368"/>
      <c r="U203" s="371"/>
      <c r="V203" s="371"/>
      <c r="W203" s="368"/>
      <c r="X203" s="371"/>
      <c r="Y203" s="371"/>
      <c r="Z203" s="371"/>
      <c r="AA203" s="368"/>
      <c r="AB203" s="371"/>
      <c r="AC203" s="371"/>
      <c r="AD203" s="371"/>
    </row>
    <row r="204" spans="2:30">
      <c r="B204" s="371"/>
      <c r="C204" s="368"/>
      <c r="D204" s="371"/>
      <c r="E204" s="371"/>
      <c r="F204" s="371"/>
      <c r="G204" s="368"/>
      <c r="H204" s="371"/>
      <c r="I204" s="371"/>
      <c r="J204" s="368"/>
      <c r="K204" s="371"/>
      <c r="L204" s="368"/>
      <c r="M204" s="371"/>
      <c r="N204" s="371"/>
      <c r="O204" s="368"/>
      <c r="P204" s="371"/>
      <c r="Q204" s="368"/>
      <c r="R204" s="371"/>
      <c r="S204" s="371"/>
      <c r="T204" s="368"/>
      <c r="U204" s="371"/>
      <c r="V204" s="371"/>
      <c r="W204" s="368"/>
      <c r="X204" s="371"/>
      <c r="Y204" s="371"/>
      <c r="Z204" s="371"/>
      <c r="AA204" s="368"/>
      <c r="AB204" s="371"/>
      <c r="AC204" s="371"/>
      <c r="AD204" s="371"/>
    </row>
    <row r="205" spans="2:30">
      <c r="B205" s="371"/>
      <c r="C205" s="368"/>
      <c r="D205" s="371"/>
      <c r="E205" s="371"/>
      <c r="F205" s="371"/>
      <c r="G205" s="368"/>
      <c r="H205" s="371"/>
      <c r="I205" s="371"/>
      <c r="J205" s="368"/>
      <c r="K205" s="371"/>
      <c r="L205" s="368"/>
      <c r="M205" s="371"/>
      <c r="N205" s="371"/>
      <c r="O205" s="368"/>
      <c r="P205" s="371"/>
      <c r="Q205" s="368"/>
      <c r="R205" s="371"/>
      <c r="S205" s="371"/>
      <c r="T205" s="368"/>
      <c r="U205" s="371"/>
      <c r="V205" s="371"/>
      <c r="W205" s="368"/>
      <c r="X205" s="371"/>
      <c r="Y205" s="371"/>
      <c r="Z205" s="371"/>
      <c r="AA205" s="368"/>
      <c r="AB205" s="371"/>
      <c r="AC205" s="371"/>
      <c r="AD205" s="371"/>
    </row>
    <row r="206" spans="2:30">
      <c r="B206" s="371"/>
      <c r="C206" s="368"/>
      <c r="D206" s="371"/>
      <c r="E206" s="371"/>
      <c r="F206" s="371"/>
      <c r="G206" s="368"/>
      <c r="H206" s="371"/>
      <c r="I206" s="371"/>
      <c r="J206" s="368"/>
      <c r="K206" s="371"/>
      <c r="L206" s="368"/>
      <c r="M206" s="371"/>
      <c r="N206" s="371"/>
      <c r="O206" s="368"/>
      <c r="P206" s="371"/>
      <c r="Q206" s="368"/>
      <c r="R206" s="371"/>
      <c r="S206" s="371"/>
      <c r="T206" s="368"/>
      <c r="U206" s="371"/>
      <c r="V206" s="371"/>
      <c r="W206" s="368"/>
      <c r="X206" s="371"/>
      <c r="Y206" s="371"/>
      <c r="Z206" s="371"/>
      <c r="AA206" s="368"/>
      <c r="AB206" s="371"/>
      <c r="AC206" s="371"/>
      <c r="AD206" s="371"/>
    </row>
    <row r="207" spans="2:30">
      <c r="B207" s="371"/>
      <c r="C207" s="368"/>
      <c r="D207" s="371"/>
      <c r="E207" s="371"/>
      <c r="F207" s="371"/>
      <c r="G207" s="368"/>
      <c r="H207" s="371"/>
      <c r="I207" s="371"/>
      <c r="J207" s="368"/>
      <c r="K207" s="371"/>
      <c r="L207" s="368"/>
      <c r="M207" s="371"/>
      <c r="N207" s="371"/>
      <c r="O207" s="368"/>
      <c r="P207" s="371"/>
      <c r="Q207" s="368"/>
      <c r="R207" s="371"/>
      <c r="S207" s="371"/>
      <c r="T207" s="368"/>
      <c r="U207" s="371"/>
      <c r="V207" s="371"/>
      <c r="W207" s="368"/>
      <c r="X207" s="371"/>
      <c r="Y207" s="371"/>
      <c r="Z207" s="371"/>
      <c r="AA207" s="368"/>
      <c r="AB207" s="371"/>
      <c r="AC207" s="371"/>
      <c r="AD207" s="371"/>
    </row>
    <row r="208" spans="2:30">
      <c r="B208" s="371"/>
      <c r="C208" s="368"/>
      <c r="D208" s="371"/>
      <c r="E208" s="371"/>
      <c r="F208" s="371"/>
      <c r="G208" s="368"/>
      <c r="H208" s="371"/>
      <c r="I208" s="371"/>
      <c r="J208" s="368"/>
      <c r="K208" s="371"/>
      <c r="L208" s="368"/>
      <c r="M208" s="371"/>
      <c r="N208" s="371"/>
      <c r="O208" s="368"/>
      <c r="P208" s="371"/>
      <c r="Q208" s="368"/>
      <c r="R208" s="371"/>
      <c r="S208" s="371"/>
      <c r="T208" s="368"/>
      <c r="U208" s="371"/>
      <c r="V208" s="371"/>
      <c r="W208" s="368"/>
      <c r="X208" s="371"/>
      <c r="Y208" s="371"/>
      <c r="Z208" s="371"/>
      <c r="AA208" s="368"/>
      <c r="AB208" s="371"/>
      <c r="AC208" s="371"/>
      <c r="AD208" s="371"/>
    </row>
    <row r="209" spans="2:30">
      <c r="B209" s="371"/>
      <c r="C209" s="368"/>
      <c r="D209" s="371"/>
      <c r="E209" s="371"/>
      <c r="F209" s="371"/>
      <c r="G209" s="368"/>
      <c r="H209" s="371"/>
      <c r="I209" s="371"/>
      <c r="J209" s="368"/>
      <c r="K209" s="371"/>
      <c r="L209" s="368"/>
      <c r="M209" s="371"/>
      <c r="N209" s="371"/>
      <c r="O209" s="368"/>
      <c r="P209" s="371"/>
      <c r="Q209" s="368"/>
      <c r="R209" s="371"/>
      <c r="S209" s="371"/>
      <c r="T209" s="368"/>
      <c r="U209" s="371"/>
      <c r="V209" s="371"/>
      <c r="W209" s="368"/>
      <c r="X209" s="371"/>
      <c r="Y209" s="371"/>
      <c r="Z209" s="371"/>
      <c r="AA209" s="368"/>
      <c r="AB209" s="371"/>
      <c r="AC209" s="371"/>
      <c r="AD209" s="371"/>
    </row>
    <row r="210" spans="2:30">
      <c r="B210" s="371"/>
      <c r="C210" s="368"/>
      <c r="D210" s="371"/>
      <c r="E210" s="371"/>
      <c r="F210" s="371"/>
      <c r="G210" s="368"/>
      <c r="H210" s="371"/>
      <c r="I210" s="371"/>
      <c r="J210" s="368"/>
      <c r="K210" s="371"/>
      <c r="L210" s="368"/>
      <c r="M210" s="371"/>
      <c r="N210" s="371"/>
      <c r="O210" s="368"/>
      <c r="P210" s="371"/>
      <c r="Q210" s="368"/>
      <c r="R210" s="371"/>
      <c r="S210" s="371"/>
      <c r="T210" s="368"/>
      <c r="U210" s="371"/>
      <c r="V210" s="371"/>
      <c r="W210" s="368"/>
      <c r="X210" s="371"/>
      <c r="Y210" s="371"/>
      <c r="Z210" s="371"/>
      <c r="AA210" s="368"/>
      <c r="AB210" s="371"/>
      <c r="AC210" s="371"/>
      <c r="AD210" s="371"/>
    </row>
    <row r="211" spans="2:30">
      <c r="B211" s="371"/>
      <c r="C211" s="368"/>
      <c r="D211" s="371"/>
      <c r="E211" s="371"/>
      <c r="F211" s="371"/>
      <c r="G211" s="368"/>
      <c r="H211" s="371"/>
      <c r="I211" s="371"/>
      <c r="J211" s="368"/>
      <c r="K211" s="371"/>
      <c r="L211" s="368"/>
      <c r="M211" s="371"/>
      <c r="N211" s="371"/>
      <c r="O211" s="368"/>
      <c r="P211" s="371"/>
      <c r="Q211" s="368"/>
      <c r="R211" s="371"/>
      <c r="S211" s="371"/>
      <c r="T211" s="368"/>
      <c r="U211" s="371"/>
      <c r="V211" s="371"/>
      <c r="W211" s="368"/>
      <c r="X211" s="371"/>
      <c r="Y211" s="371"/>
      <c r="Z211" s="371"/>
      <c r="AA211" s="368"/>
      <c r="AB211" s="371"/>
      <c r="AC211" s="371"/>
      <c r="AD211" s="371"/>
    </row>
    <row r="212" spans="2:30">
      <c r="B212" s="371"/>
      <c r="C212" s="368"/>
      <c r="D212" s="371"/>
      <c r="E212" s="371"/>
      <c r="F212" s="371"/>
      <c r="G212" s="368"/>
      <c r="H212" s="371"/>
      <c r="I212" s="371"/>
      <c r="J212" s="368"/>
      <c r="K212" s="371"/>
      <c r="L212" s="368"/>
      <c r="M212" s="371"/>
      <c r="N212" s="371"/>
      <c r="O212" s="368"/>
      <c r="P212" s="371"/>
      <c r="Q212" s="368"/>
      <c r="R212" s="371"/>
      <c r="S212" s="371"/>
      <c r="T212" s="368"/>
      <c r="U212" s="371"/>
      <c r="V212" s="371"/>
      <c r="W212" s="368"/>
      <c r="X212" s="371"/>
      <c r="Y212" s="371"/>
      <c r="Z212" s="371"/>
      <c r="AA212" s="368"/>
      <c r="AB212" s="371"/>
      <c r="AC212" s="371"/>
      <c r="AD212" s="371"/>
    </row>
    <row r="213" spans="2:30">
      <c r="B213" s="371"/>
      <c r="C213" s="368"/>
      <c r="D213" s="371"/>
      <c r="E213" s="371"/>
      <c r="F213" s="371"/>
      <c r="G213" s="368"/>
      <c r="H213" s="371"/>
      <c r="I213" s="371"/>
      <c r="J213" s="368"/>
      <c r="K213" s="371"/>
      <c r="L213" s="368"/>
      <c r="M213" s="371"/>
      <c r="N213" s="371"/>
      <c r="O213" s="368"/>
      <c r="P213" s="371"/>
      <c r="Q213" s="368"/>
      <c r="R213" s="371"/>
      <c r="S213" s="371"/>
      <c r="T213" s="368"/>
      <c r="U213" s="371"/>
      <c r="V213" s="371"/>
      <c r="W213" s="368"/>
      <c r="X213" s="371"/>
      <c r="Y213" s="371"/>
      <c r="Z213" s="371"/>
      <c r="AA213" s="368"/>
      <c r="AB213" s="371"/>
      <c r="AC213" s="371"/>
      <c r="AD213" s="371"/>
    </row>
    <row r="214" spans="2:30">
      <c r="B214" s="371"/>
      <c r="C214" s="368"/>
      <c r="D214" s="371"/>
      <c r="E214" s="371"/>
      <c r="F214" s="371"/>
      <c r="G214" s="368"/>
      <c r="H214" s="371"/>
      <c r="I214" s="371"/>
      <c r="J214" s="368"/>
      <c r="K214" s="371"/>
      <c r="L214" s="368"/>
      <c r="M214" s="371"/>
      <c r="N214" s="371"/>
      <c r="O214" s="368"/>
      <c r="P214" s="371"/>
      <c r="Q214" s="368"/>
      <c r="R214" s="371"/>
      <c r="S214" s="371"/>
      <c r="T214" s="368"/>
      <c r="U214" s="371"/>
      <c r="V214" s="371"/>
      <c r="W214" s="368"/>
      <c r="X214" s="371"/>
      <c r="Y214" s="371"/>
      <c r="Z214" s="371"/>
      <c r="AA214" s="368"/>
      <c r="AB214" s="371"/>
      <c r="AC214" s="371"/>
      <c r="AD214" s="371"/>
    </row>
    <row r="215" spans="2:30">
      <c r="B215" s="371"/>
      <c r="C215" s="368"/>
      <c r="D215" s="371"/>
      <c r="E215" s="371"/>
      <c r="F215" s="371"/>
      <c r="G215" s="368"/>
      <c r="H215" s="371"/>
      <c r="I215" s="371"/>
      <c r="J215" s="368"/>
      <c r="K215" s="371"/>
      <c r="L215" s="368"/>
      <c r="M215" s="371"/>
      <c r="N215" s="371"/>
      <c r="O215" s="368"/>
      <c r="P215" s="371"/>
      <c r="Q215" s="368"/>
      <c r="R215" s="371"/>
      <c r="S215" s="371"/>
      <c r="T215" s="368"/>
      <c r="U215" s="371"/>
      <c r="V215" s="371"/>
      <c r="W215" s="368"/>
      <c r="X215" s="371"/>
      <c r="Y215" s="371"/>
      <c r="Z215" s="371"/>
      <c r="AA215" s="368"/>
      <c r="AB215" s="371"/>
      <c r="AC215" s="371"/>
      <c r="AD215" s="371"/>
    </row>
    <row r="216" spans="2:30">
      <c r="B216" s="371"/>
      <c r="C216" s="368"/>
      <c r="D216" s="371"/>
      <c r="E216" s="371"/>
      <c r="F216" s="371"/>
      <c r="G216" s="368"/>
      <c r="H216" s="371"/>
      <c r="I216" s="371"/>
      <c r="J216" s="368"/>
      <c r="K216" s="371"/>
      <c r="L216" s="368"/>
      <c r="M216" s="371"/>
      <c r="N216" s="371"/>
      <c r="O216" s="368"/>
      <c r="P216" s="371"/>
      <c r="Q216" s="368"/>
      <c r="R216" s="371"/>
      <c r="S216" s="371"/>
      <c r="T216" s="368"/>
      <c r="U216" s="371"/>
      <c r="V216" s="371"/>
      <c r="W216" s="368"/>
      <c r="X216" s="371"/>
      <c r="Y216" s="371"/>
      <c r="Z216" s="371"/>
      <c r="AA216" s="368"/>
      <c r="AB216" s="371"/>
      <c r="AC216" s="371"/>
      <c r="AD216" s="371"/>
    </row>
    <row r="217" spans="2:30">
      <c r="B217" s="371"/>
      <c r="C217" s="368"/>
      <c r="D217" s="371"/>
      <c r="E217" s="371"/>
      <c r="F217" s="371"/>
      <c r="G217" s="368"/>
      <c r="H217" s="371"/>
      <c r="I217" s="371"/>
      <c r="J217" s="368"/>
      <c r="K217" s="371"/>
      <c r="L217" s="368"/>
      <c r="M217" s="371"/>
      <c r="N217" s="371"/>
      <c r="O217" s="368"/>
      <c r="P217" s="371"/>
      <c r="Q217" s="368"/>
      <c r="R217" s="371"/>
      <c r="S217" s="371"/>
      <c r="T217" s="368"/>
      <c r="U217" s="371"/>
      <c r="V217" s="371"/>
      <c r="W217" s="368"/>
      <c r="X217" s="371"/>
      <c r="Y217" s="371"/>
      <c r="Z217" s="371"/>
      <c r="AA217" s="368"/>
      <c r="AB217" s="371"/>
      <c r="AC217" s="371"/>
      <c r="AD217" s="371"/>
    </row>
    <row r="218" spans="2:30">
      <c r="B218" s="371"/>
      <c r="C218" s="368"/>
      <c r="D218" s="371"/>
      <c r="E218" s="371"/>
      <c r="F218" s="371"/>
      <c r="G218" s="368"/>
      <c r="H218" s="371"/>
      <c r="I218" s="371"/>
      <c r="J218" s="368"/>
      <c r="K218" s="371"/>
      <c r="L218" s="368"/>
      <c r="M218" s="371"/>
      <c r="N218" s="371"/>
      <c r="O218" s="368"/>
      <c r="P218" s="371"/>
      <c r="Q218" s="368"/>
      <c r="R218" s="371"/>
      <c r="S218" s="371"/>
      <c r="T218" s="368"/>
      <c r="U218" s="371"/>
      <c r="V218" s="371"/>
      <c r="W218" s="368"/>
      <c r="X218" s="371"/>
      <c r="Y218" s="371"/>
      <c r="Z218" s="371"/>
      <c r="AA218" s="368"/>
      <c r="AB218" s="371"/>
      <c r="AC218" s="371"/>
      <c r="AD218" s="371"/>
    </row>
    <row r="219" spans="2:30">
      <c r="B219" s="371"/>
      <c r="C219" s="368"/>
      <c r="D219" s="371"/>
      <c r="E219" s="371"/>
      <c r="F219" s="371"/>
      <c r="G219" s="368"/>
      <c r="H219" s="371"/>
      <c r="I219" s="371"/>
      <c r="J219" s="368"/>
      <c r="K219" s="371"/>
      <c r="L219" s="368"/>
      <c r="M219" s="371"/>
      <c r="N219" s="371"/>
      <c r="O219" s="368"/>
      <c r="P219" s="371"/>
      <c r="Q219" s="368"/>
      <c r="R219" s="371"/>
      <c r="S219" s="371"/>
      <c r="T219" s="368"/>
      <c r="U219" s="371"/>
      <c r="V219" s="371"/>
      <c r="W219" s="368"/>
      <c r="X219" s="371"/>
      <c r="Y219" s="371"/>
      <c r="Z219" s="371"/>
      <c r="AA219" s="368"/>
      <c r="AB219" s="371"/>
      <c r="AC219" s="371"/>
      <c r="AD219" s="371"/>
    </row>
    <row r="220" spans="2:30">
      <c r="B220" s="371"/>
      <c r="C220" s="368"/>
      <c r="D220" s="371"/>
      <c r="E220" s="371"/>
      <c r="F220" s="371"/>
      <c r="G220" s="368"/>
      <c r="H220" s="371"/>
      <c r="I220" s="371"/>
      <c r="J220" s="368"/>
      <c r="K220" s="371"/>
      <c r="L220" s="368"/>
      <c r="M220" s="371"/>
      <c r="N220" s="371"/>
      <c r="O220" s="368"/>
      <c r="P220" s="371"/>
      <c r="Q220" s="368"/>
      <c r="R220" s="371"/>
      <c r="S220" s="371"/>
      <c r="T220" s="368"/>
      <c r="U220" s="371"/>
      <c r="V220" s="371"/>
      <c r="W220" s="368"/>
      <c r="X220" s="371"/>
      <c r="Y220" s="371"/>
      <c r="Z220" s="371"/>
      <c r="AA220" s="368"/>
      <c r="AB220" s="371"/>
      <c r="AC220" s="371"/>
      <c r="AD220" s="371"/>
    </row>
    <row r="221" spans="2:30">
      <c r="B221" s="371"/>
      <c r="C221" s="368"/>
      <c r="D221" s="371"/>
      <c r="E221" s="371"/>
      <c r="F221" s="371"/>
      <c r="G221" s="368"/>
      <c r="H221" s="371"/>
      <c r="I221" s="371"/>
      <c r="J221" s="368"/>
      <c r="K221" s="371"/>
      <c r="L221" s="368"/>
      <c r="M221" s="371"/>
      <c r="N221" s="371"/>
      <c r="O221" s="368"/>
      <c r="P221" s="371"/>
      <c r="Q221" s="368"/>
      <c r="R221" s="371"/>
      <c r="S221" s="371"/>
      <c r="T221" s="368"/>
      <c r="U221" s="371"/>
      <c r="V221" s="371"/>
      <c r="W221" s="368"/>
      <c r="X221" s="371"/>
      <c r="Y221" s="371"/>
      <c r="Z221" s="371"/>
      <c r="AA221" s="368"/>
      <c r="AB221" s="371"/>
      <c r="AC221" s="371"/>
      <c r="AD221" s="371"/>
    </row>
    <row r="222" spans="2:30">
      <c r="B222" s="371"/>
      <c r="C222" s="368"/>
      <c r="D222" s="371"/>
      <c r="E222" s="371"/>
      <c r="F222" s="371"/>
      <c r="G222" s="368"/>
      <c r="H222" s="371"/>
      <c r="I222" s="371"/>
      <c r="J222" s="368"/>
      <c r="K222" s="371"/>
      <c r="L222" s="368"/>
      <c r="M222" s="371"/>
      <c r="N222" s="371"/>
      <c r="O222" s="368"/>
      <c r="P222" s="371"/>
      <c r="Q222" s="368"/>
      <c r="R222" s="371"/>
      <c r="S222" s="371"/>
      <c r="T222" s="368"/>
      <c r="U222" s="371"/>
      <c r="V222" s="371"/>
      <c r="W222" s="368"/>
      <c r="X222" s="371"/>
      <c r="Y222" s="371"/>
      <c r="Z222" s="371"/>
      <c r="AA222" s="368"/>
      <c r="AB222" s="371"/>
      <c r="AC222" s="371"/>
      <c r="AD222" s="371"/>
    </row>
    <row r="223" spans="2:30">
      <c r="B223" s="371"/>
      <c r="C223" s="368"/>
      <c r="D223" s="371"/>
      <c r="E223" s="371"/>
      <c r="F223" s="371"/>
      <c r="G223" s="368"/>
      <c r="H223" s="371"/>
      <c r="I223" s="371"/>
      <c r="J223" s="368"/>
      <c r="K223" s="371"/>
      <c r="L223" s="368"/>
      <c r="M223" s="371"/>
      <c r="N223" s="371"/>
      <c r="O223" s="368"/>
      <c r="P223" s="371"/>
      <c r="Q223" s="368"/>
      <c r="R223" s="371"/>
      <c r="S223" s="371"/>
      <c r="T223" s="368"/>
      <c r="U223" s="371"/>
      <c r="V223" s="371"/>
      <c r="W223" s="368"/>
      <c r="X223" s="371"/>
      <c r="Y223" s="371"/>
      <c r="Z223" s="371"/>
      <c r="AA223" s="368"/>
      <c r="AB223" s="371"/>
      <c r="AC223" s="371"/>
      <c r="AD223" s="371"/>
    </row>
    <row r="224" spans="2:30">
      <c r="B224" s="371"/>
      <c r="C224" s="368"/>
      <c r="D224" s="371"/>
      <c r="E224" s="371"/>
      <c r="F224" s="371"/>
      <c r="G224" s="368"/>
      <c r="H224" s="371"/>
      <c r="I224" s="371"/>
      <c r="J224" s="368"/>
      <c r="K224" s="371"/>
      <c r="L224" s="368"/>
      <c r="M224" s="371"/>
      <c r="N224" s="371"/>
      <c r="O224" s="368"/>
      <c r="P224" s="371"/>
      <c r="Q224" s="368"/>
      <c r="R224" s="371"/>
      <c r="S224" s="371"/>
      <c r="T224" s="368"/>
      <c r="U224" s="371"/>
      <c r="V224" s="371"/>
      <c r="W224" s="368"/>
      <c r="X224" s="371"/>
      <c r="Y224" s="371"/>
      <c r="Z224" s="371"/>
      <c r="AA224" s="368"/>
      <c r="AB224" s="371"/>
      <c r="AC224" s="371"/>
      <c r="AD224" s="371"/>
    </row>
    <row r="225" spans="2:30">
      <c r="B225" s="371"/>
      <c r="C225" s="368"/>
      <c r="D225" s="371"/>
      <c r="E225" s="371"/>
      <c r="F225" s="371"/>
      <c r="G225" s="368"/>
      <c r="H225" s="371"/>
      <c r="I225" s="371"/>
      <c r="J225" s="368"/>
      <c r="K225" s="371"/>
      <c r="L225" s="368"/>
      <c r="M225" s="371"/>
      <c r="N225" s="371"/>
      <c r="O225" s="368"/>
      <c r="P225" s="371"/>
      <c r="Q225" s="368"/>
      <c r="R225" s="371"/>
      <c r="S225" s="371"/>
      <c r="T225" s="368"/>
      <c r="U225" s="371"/>
      <c r="V225" s="371"/>
      <c r="W225" s="368"/>
      <c r="X225" s="371"/>
      <c r="Y225" s="371"/>
      <c r="Z225" s="371"/>
      <c r="AA225" s="368"/>
      <c r="AB225" s="371"/>
      <c r="AC225" s="371"/>
      <c r="AD225" s="371"/>
    </row>
    <row r="226" spans="2:30">
      <c r="B226" s="371"/>
      <c r="C226" s="368"/>
      <c r="D226" s="371"/>
      <c r="E226" s="371"/>
      <c r="F226" s="371"/>
      <c r="G226" s="368"/>
      <c r="H226" s="371"/>
      <c r="I226" s="371"/>
      <c r="J226" s="368"/>
      <c r="K226" s="371"/>
      <c r="L226" s="368"/>
      <c r="M226" s="371"/>
      <c r="N226" s="371"/>
      <c r="O226" s="368"/>
      <c r="P226" s="371"/>
      <c r="Q226" s="368"/>
      <c r="R226" s="371"/>
      <c r="S226" s="371"/>
      <c r="T226" s="368"/>
      <c r="U226" s="371"/>
      <c r="V226" s="371"/>
      <c r="W226" s="368"/>
      <c r="X226" s="371"/>
      <c r="Y226" s="371"/>
      <c r="Z226" s="371"/>
      <c r="AA226" s="368"/>
      <c r="AB226" s="371"/>
      <c r="AC226" s="371"/>
      <c r="AD226" s="371"/>
    </row>
    <row r="227" spans="2:30">
      <c r="B227" s="371"/>
      <c r="C227" s="368"/>
      <c r="D227" s="371"/>
      <c r="E227" s="371"/>
      <c r="F227" s="371"/>
      <c r="G227" s="368"/>
      <c r="H227" s="371"/>
      <c r="I227" s="371"/>
      <c r="J227" s="368"/>
      <c r="K227" s="371"/>
      <c r="L227" s="368"/>
      <c r="M227" s="371"/>
      <c r="N227" s="371"/>
      <c r="O227" s="368"/>
      <c r="P227" s="371"/>
      <c r="Q227" s="368"/>
      <c r="R227" s="371"/>
      <c r="S227" s="371"/>
      <c r="T227" s="368"/>
      <c r="U227" s="371"/>
      <c r="V227" s="371"/>
      <c r="W227" s="368"/>
      <c r="X227" s="371"/>
      <c r="Y227" s="371"/>
      <c r="Z227" s="371"/>
      <c r="AA227" s="368"/>
      <c r="AB227" s="371"/>
      <c r="AC227" s="371"/>
      <c r="AD227" s="371"/>
    </row>
    <row r="228" spans="2:30">
      <c r="B228" s="371"/>
      <c r="C228" s="368"/>
      <c r="D228" s="371"/>
      <c r="E228" s="371"/>
      <c r="F228" s="371"/>
      <c r="G228" s="368"/>
      <c r="H228" s="371"/>
      <c r="I228" s="371"/>
      <c r="J228" s="368"/>
      <c r="K228" s="371"/>
      <c r="L228" s="368"/>
      <c r="M228" s="371"/>
      <c r="N228" s="371"/>
      <c r="O228" s="368"/>
      <c r="P228" s="371"/>
      <c r="Q228" s="368"/>
      <c r="R228" s="371"/>
      <c r="S228" s="371"/>
      <c r="T228" s="368"/>
      <c r="U228" s="371"/>
      <c r="V228" s="371"/>
      <c r="W228" s="368"/>
      <c r="X228" s="371"/>
      <c r="Y228" s="371"/>
      <c r="Z228" s="371"/>
      <c r="AA228" s="368"/>
      <c r="AB228" s="371"/>
      <c r="AC228" s="371"/>
      <c r="AD228" s="371"/>
    </row>
    <row r="229" spans="2:30">
      <c r="B229" s="371"/>
      <c r="C229" s="368"/>
      <c r="D229" s="371"/>
      <c r="E229" s="371"/>
      <c r="F229" s="371"/>
      <c r="G229" s="368"/>
      <c r="H229" s="371"/>
      <c r="I229" s="371"/>
      <c r="J229" s="368"/>
      <c r="K229" s="371"/>
      <c r="L229" s="368"/>
      <c r="M229" s="371"/>
      <c r="N229" s="371"/>
      <c r="O229" s="368"/>
      <c r="P229" s="371"/>
      <c r="Q229" s="368"/>
      <c r="R229" s="371"/>
      <c r="S229" s="371"/>
      <c r="T229" s="368"/>
      <c r="U229" s="371"/>
      <c r="V229" s="371"/>
      <c r="W229" s="368"/>
      <c r="X229" s="371"/>
      <c r="Y229" s="371"/>
      <c r="Z229" s="371"/>
      <c r="AA229" s="368"/>
      <c r="AB229" s="371"/>
      <c r="AC229" s="371"/>
      <c r="AD229" s="371"/>
    </row>
    <row r="230" spans="2:30">
      <c r="B230" s="371"/>
      <c r="C230" s="368"/>
      <c r="D230" s="371"/>
      <c r="E230" s="371"/>
      <c r="F230" s="371"/>
      <c r="G230" s="368"/>
      <c r="H230" s="371"/>
      <c r="I230" s="371"/>
      <c r="J230" s="368"/>
      <c r="K230" s="371"/>
      <c r="L230" s="368"/>
      <c r="M230" s="371"/>
      <c r="N230" s="371"/>
      <c r="O230" s="368"/>
      <c r="P230" s="371"/>
      <c r="Q230" s="368"/>
      <c r="R230" s="371"/>
      <c r="S230" s="371"/>
      <c r="T230" s="368"/>
      <c r="U230" s="371"/>
      <c r="V230" s="371"/>
      <c r="W230" s="368"/>
      <c r="X230" s="371"/>
      <c r="Y230" s="371"/>
      <c r="Z230" s="371"/>
      <c r="AA230" s="368"/>
      <c r="AB230" s="371"/>
      <c r="AC230" s="371"/>
      <c r="AD230" s="371"/>
    </row>
    <row r="231" spans="2:30">
      <c r="B231" s="371"/>
      <c r="C231" s="368"/>
      <c r="D231" s="371"/>
      <c r="E231" s="371"/>
      <c r="F231" s="371"/>
      <c r="G231" s="368"/>
      <c r="H231" s="371"/>
      <c r="I231" s="371"/>
      <c r="J231" s="368"/>
      <c r="K231" s="371"/>
      <c r="L231" s="368"/>
      <c r="M231" s="371"/>
      <c r="N231" s="371"/>
      <c r="O231" s="368"/>
      <c r="P231" s="371"/>
      <c r="Q231" s="368"/>
      <c r="R231" s="371"/>
      <c r="S231" s="371"/>
      <c r="T231" s="368"/>
      <c r="U231" s="371"/>
      <c r="V231" s="371"/>
      <c r="W231" s="368"/>
      <c r="X231" s="371"/>
      <c r="Y231" s="371"/>
      <c r="Z231" s="371"/>
      <c r="AA231" s="368"/>
      <c r="AB231" s="371"/>
      <c r="AC231" s="371"/>
      <c r="AD231" s="371"/>
    </row>
    <row r="232" spans="2:30">
      <c r="B232" s="371"/>
      <c r="C232" s="368"/>
      <c r="D232" s="371"/>
      <c r="E232" s="371"/>
      <c r="F232" s="371"/>
      <c r="G232" s="368"/>
      <c r="H232" s="371"/>
      <c r="I232" s="371"/>
      <c r="J232" s="368"/>
      <c r="K232" s="371"/>
      <c r="L232" s="368"/>
      <c r="M232" s="371"/>
      <c r="N232" s="371"/>
      <c r="O232" s="368"/>
      <c r="P232" s="371"/>
      <c r="Q232" s="368"/>
      <c r="R232" s="371"/>
      <c r="S232" s="371"/>
      <c r="T232" s="368"/>
      <c r="U232" s="371"/>
      <c r="V232" s="371"/>
      <c r="W232" s="368"/>
      <c r="X232" s="371"/>
      <c r="Y232" s="371"/>
      <c r="Z232" s="371"/>
      <c r="AA232" s="368"/>
      <c r="AB232" s="371"/>
      <c r="AC232" s="371"/>
      <c r="AD232" s="371"/>
    </row>
    <row r="233" spans="2:30">
      <c r="B233" s="371"/>
      <c r="C233" s="368"/>
      <c r="D233" s="371"/>
      <c r="E233" s="371"/>
      <c r="F233" s="371"/>
      <c r="G233" s="368"/>
      <c r="H233" s="371"/>
      <c r="I233" s="371"/>
      <c r="J233" s="368"/>
      <c r="K233" s="371"/>
      <c r="L233" s="368"/>
      <c r="M233" s="371"/>
      <c r="N233" s="371"/>
      <c r="O233" s="368"/>
      <c r="P233" s="371"/>
      <c r="Q233" s="368"/>
      <c r="R233" s="371"/>
      <c r="S233" s="371"/>
      <c r="T233" s="368"/>
      <c r="U233" s="371"/>
      <c r="V233" s="371"/>
      <c r="W233" s="368"/>
      <c r="X233" s="371"/>
      <c r="Y233" s="371"/>
      <c r="Z233" s="371"/>
      <c r="AA233" s="368"/>
      <c r="AB233" s="371"/>
      <c r="AC233" s="371"/>
      <c r="AD233" s="371"/>
    </row>
  </sheetData>
  <sheetProtection password="D6CB" sheet="1" objects="1" scenarios="1" formatCells="0" formatColumns="0" formatRows="0" insertColumns="0" insertRows="0" deleteColumns="0" deleteRows="0" selectLockedCells="1"/>
  <mergeCells count="12">
    <mergeCell ref="W9:Y9"/>
    <mergeCell ref="AA9:AD9"/>
    <mergeCell ref="B9:B10"/>
    <mergeCell ref="C9:E9"/>
    <mergeCell ref="G9:J9"/>
    <mergeCell ref="L9:O9"/>
    <mergeCell ref="Q9:U9"/>
    <mergeCell ref="F9:F10"/>
    <mergeCell ref="K9:K10"/>
    <mergeCell ref="P9:P10"/>
    <mergeCell ref="V9:V10"/>
    <mergeCell ref="Z9:Z10"/>
  </mergeCells>
  <dataValidations count="4">
    <dataValidation type="list" allowBlank="1" showInputMessage="1" showErrorMessage="1" sqref="C11:C233 G11:G233 L11:L233 Q11:Q233 W11:W233 AA11:AA233">
      <formula1>$AF$14:$AF$29</formula1>
    </dataValidation>
    <dataValidation type="list" allowBlank="1" showInputMessage="1" showErrorMessage="1" sqref="J11:J233">
      <formula1>$AI$13:$AI$16</formula1>
    </dataValidation>
    <dataValidation type="list" allowBlank="1" showInputMessage="1" showErrorMessage="1" sqref="O11:O233">
      <formula1>$AI$18:$AI$20</formula1>
    </dataValidation>
    <dataValidation type="list" allowBlank="1" showInputMessage="1" showErrorMessage="1" sqref="T11:T233">
      <formula1>$AI$22:$AI$24</formula1>
    </dataValidation>
  </dataValidations>
  <pageMargins left="0.39370078740157483" right="0.39370078740157483" top="0.39370078740157483" bottom="0.39370078740157483" header="0" footer="0"/>
  <pageSetup paperSize="9" scale="41" orientation="landscape" r:id="rId1"/>
  <rowBreaks count="1" manualBreakCount="1">
    <brk id="117" max="29" man="1"/>
  </rowBreaks>
  <colBreaks count="1" manualBreakCount="1">
    <brk id="1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5">
    <pageSetUpPr fitToPage="1"/>
  </sheetPr>
  <dimension ref="A1:H22"/>
  <sheetViews>
    <sheetView showGridLines="0" view="pageBreakPreview" zoomScale="80" zoomScaleSheetLayoutView="80" workbookViewId="0">
      <selection activeCell="F16" sqref="F16"/>
    </sheetView>
  </sheetViews>
  <sheetFormatPr defaultColWidth="9.140625" defaultRowHeight="12.75"/>
  <cols>
    <col min="1" max="1" width="1.7109375" style="83" customWidth="1"/>
    <col min="2" max="2" width="35.42578125" style="83" customWidth="1"/>
    <col min="3" max="3" width="17.42578125" style="83" customWidth="1"/>
    <col min="4" max="4" width="15.5703125" style="83" bestFit="1" customWidth="1"/>
    <col min="5" max="5" width="19.28515625" style="83" customWidth="1"/>
    <col min="6" max="6" width="18.5703125" style="83" bestFit="1" customWidth="1"/>
    <col min="7" max="7" width="19.7109375" style="83" customWidth="1"/>
    <col min="8" max="8" width="26.140625" style="83" customWidth="1"/>
    <col min="9" max="9" width="1.7109375" style="83" customWidth="1"/>
    <col min="10" max="10" width="23.140625" style="83" customWidth="1"/>
    <col min="11" max="16384" width="9.140625" style="83"/>
  </cols>
  <sheetData>
    <row r="1" spans="1:8" ht="7.9" customHeight="1">
      <c r="A1" s="756"/>
      <c r="B1" s="756"/>
      <c r="C1" s="756"/>
      <c r="D1" s="756"/>
      <c r="E1" s="756"/>
      <c r="F1" s="756"/>
      <c r="G1" s="756"/>
      <c r="H1" s="756"/>
    </row>
    <row r="2" spans="1:8" ht="15.75">
      <c r="A2" s="756"/>
      <c r="B2" s="638" t="s">
        <v>713</v>
      </c>
      <c r="C2" s="1057"/>
      <c r="D2" s="1058"/>
      <c r="E2" s="1058"/>
      <c r="F2" s="1058"/>
      <c r="G2" s="1058"/>
      <c r="H2" s="756"/>
    </row>
    <row r="3" spans="1:8" ht="7.9" customHeight="1" thickBot="1">
      <c r="A3" s="756"/>
      <c r="B3" s="1093"/>
      <c r="C3" s="1094"/>
      <c r="D3" s="1058"/>
      <c r="E3" s="1058"/>
      <c r="F3" s="1058"/>
      <c r="G3" s="1058"/>
      <c r="H3" s="756"/>
    </row>
    <row r="4" spans="1:8" ht="15" customHeight="1" thickBot="1">
      <c r="A4" s="756"/>
      <c r="B4" s="1095" t="s">
        <v>1039</v>
      </c>
      <c r="C4" s="1096" t="s">
        <v>459</v>
      </c>
      <c r="D4" s="1096" t="s">
        <v>460</v>
      </c>
      <c r="E4" s="1097" t="s">
        <v>461</v>
      </c>
      <c r="F4" s="1098" t="s">
        <v>712</v>
      </c>
      <c r="G4" s="1099" t="s">
        <v>462</v>
      </c>
      <c r="H4" s="756"/>
    </row>
    <row r="5" spans="1:8">
      <c r="B5" s="236" t="s">
        <v>1040</v>
      </c>
      <c r="C5" s="200"/>
      <c r="D5" s="200"/>
      <c r="E5" s="200"/>
      <c r="F5" s="200"/>
      <c r="G5" s="201"/>
    </row>
    <row r="6" spans="1:8">
      <c r="B6" s="236" t="s">
        <v>1041</v>
      </c>
      <c r="C6" s="202"/>
      <c r="D6" s="202"/>
      <c r="E6" s="202"/>
      <c r="F6" s="202"/>
      <c r="G6" s="203"/>
    </row>
    <row r="7" spans="1:8">
      <c r="B7" s="236" t="s">
        <v>1042</v>
      </c>
      <c r="C7" s="202"/>
      <c r="D7" s="202"/>
      <c r="E7" s="202"/>
      <c r="F7" s="202"/>
      <c r="G7" s="203"/>
    </row>
    <row r="8" spans="1:8" ht="13.5" thickBot="1">
      <c r="B8" s="237" t="s">
        <v>36</v>
      </c>
      <c r="C8" s="204"/>
      <c r="D8" s="204"/>
      <c r="E8" s="204"/>
      <c r="F8" s="204"/>
      <c r="G8" s="205"/>
    </row>
    <row r="9" spans="1:8" ht="13.5" thickBot="1"/>
    <row r="10" spans="1:8" ht="15" customHeight="1" thickBot="1">
      <c r="B10" s="1097" t="s">
        <v>463</v>
      </c>
      <c r="C10" s="1098" t="s">
        <v>464</v>
      </c>
      <c r="D10" s="1098" t="s">
        <v>465</v>
      </c>
      <c r="E10" s="1097" t="s">
        <v>461</v>
      </c>
      <c r="F10" s="1098" t="s">
        <v>712</v>
      </c>
      <c r="G10" s="1098" t="s">
        <v>462</v>
      </c>
      <c r="H10" s="1100" t="s">
        <v>466</v>
      </c>
    </row>
    <row r="11" spans="1:8">
      <c r="B11" s="206" t="s">
        <v>467</v>
      </c>
      <c r="C11" s="202"/>
      <c r="D11" s="207"/>
      <c r="E11" s="207"/>
      <c r="F11" s="207"/>
      <c r="G11" s="207"/>
      <c r="H11" s="208"/>
    </row>
    <row r="12" spans="1:8">
      <c r="B12" s="206" t="s">
        <v>468</v>
      </c>
      <c r="C12" s="202"/>
      <c r="D12" s="202"/>
      <c r="E12" s="202"/>
      <c r="F12" s="202"/>
      <c r="G12" s="202"/>
      <c r="H12" s="203"/>
    </row>
    <row r="13" spans="1:8">
      <c r="B13" s="206" t="s">
        <v>469</v>
      </c>
      <c r="C13" s="202"/>
      <c r="D13" s="202"/>
      <c r="E13" s="202"/>
      <c r="F13" s="202"/>
      <c r="G13" s="202"/>
      <c r="H13" s="203"/>
    </row>
    <row r="14" spans="1:8" ht="13.5" thickBot="1">
      <c r="B14" s="209" t="s">
        <v>36</v>
      </c>
      <c r="C14" s="204"/>
      <c r="D14" s="204"/>
      <c r="E14" s="204"/>
      <c r="F14" s="204"/>
      <c r="G14" s="204"/>
      <c r="H14" s="205"/>
    </row>
    <row r="15" spans="1:8" ht="13.5" thickBot="1"/>
    <row r="16" spans="1:8" ht="15" customHeight="1" thickBot="1">
      <c r="B16" s="1095" t="s">
        <v>711</v>
      </c>
      <c r="C16" s="1097" t="s">
        <v>461</v>
      </c>
      <c r="D16" s="1098" t="s">
        <v>712</v>
      </c>
      <c r="E16" s="1100" t="s">
        <v>462</v>
      </c>
    </row>
    <row r="17" spans="2:5">
      <c r="B17" s="236" t="s">
        <v>470</v>
      </c>
      <c r="C17" s="210"/>
      <c r="D17" s="211"/>
      <c r="E17" s="212"/>
    </row>
    <row r="18" spans="2:5">
      <c r="B18" s="236" t="s">
        <v>471</v>
      </c>
      <c r="C18" s="206"/>
      <c r="D18" s="213"/>
      <c r="E18" s="214"/>
    </row>
    <row r="19" spans="2:5">
      <c r="B19" s="236" t="s">
        <v>472</v>
      </c>
      <c r="C19" s="206"/>
      <c r="D19" s="213"/>
      <c r="E19" s="214"/>
    </row>
    <row r="20" spans="2:5">
      <c r="B20" s="236" t="s">
        <v>473</v>
      </c>
      <c r="C20" s="206"/>
      <c r="D20" s="213"/>
      <c r="E20" s="214"/>
    </row>
    <row r="21" spans="2:5" ht="13.5" thickBot="1">
      <c r="B21" s="237" t="s">
        <v>36</v>
      </c>
      <c r="C21" s="209"/>
      <c r="D21" s="215"/>
      <c r="E21" s="216"/>
    </row>
    <row r="22" spans="2:5" ht="7.9" customHeight="1">
      <c r="B22" s="217"/>
      <c r="C22" s="145"/>
    </row>
  </sheetData>
  <sheetProtection password="D6CB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91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6">
    <pageSetUpPr fitToPage="1"/>
  </sheetPr>
  <dimension ref="A1:H57"/>
  <sheetViews>
    <sheetView showGridLines="0" view="pageBreakPreview" topLeftCell="A24" zoomScale="80" zoomScaleSheetLayoutView="80" workbookViewId="0">
      <selection activeCell="H35" sqref="H35"/>
    </sheetView>
  </sheetViews>
  <sheetFormatPr defaultColWidth="9.140625" defaultRowHeight="12.75"/>
  <cols>
    <col min="1" max="1" width="1.7109375" style="83" customWidth="1"/>
    <col min="2" max="2" width="51" style="83" customWidth="1"/>
    <col min="3" max="6" width="24.28515625" style="83" customWidth="1"/>
    <col min="7" max="7" width="24.42578125" style="83" customWidth="1"/>
    <col min="8" max="8" width="1.7109375" style="83" customWidth="1"/>
    <col min="9" max="19" width="13.85546875" style="83" customWidth="1"/>
    <col min="20" max="16384" width="9.140625" style="83"/>
  </cols>
  <sheetData>
    <row r="1" spans="1:8" ht="7.9" customHeight="1">
      <c r="A1" s="756"/>
      <c r="B1" s="756"/>
      <c r="C1" s="756"/>
      <c r="D1" s="756"/>
      <c r="E1" s="756"/>
      <c r="F1" s="756"/>
      <c r="G1" s="756"/>
    </row>
    <row r="2" spans="1:8" ht="15.75">
      <c r="A2" s="756"/>
      <c r="B2" s="638" t="s">
        <v>898</v>
      </c>
      <c r="C2" s="1057"/>
      <c r="D2" s="1057"/>
      <c r="E2" s="1057"/>
      <c r="F2" s="1057"/>
      <c r="G2" s="1058"/>
      <c r="H2" s="399"/>
    </row>
    <row r="3" spans="1:8" ht="15.75" thickBot="1">
      <c r="A3" s="756"/>
      <c r="B3" s="1056"/>
      <c r="C3" s="1057"/>
      <c r="D3" s="1057"/>
      <c r="E3" s="1057"/>
      <c r="F3" s="1057"/>
      <c r="G3" s="1058"/>
      <c r="H3" s="399"/>
    </row>
    <row r="4" spans="1:8" ht="18.75" customHeight="1" thickBot="1">
      <c r="A4" s="756"/>
      <c r="B4" s="1284" t="s">
        <v>476</v>
      </c>
      <c r="C4" s="1285"/>
      <c r="D4" s="1285"/>
      <c r="E4" s="1285"/>
      <c r="F4" s="1285"/>
      <c r="G4" s="1286"/>
    </row>
    <row r="5" spans="1:8" s="145" customFormat="1" ht="10.9" customHeight="1" thickBot="1">
      <c r="A5" s="762"/>
      <c r="B5" s="1101"/>
      <c r="C5" s="1101"/>
      <c r="D5" s="1101"/>
      <c r="E5" s="1101"/>
      <c r="F5" s="1101"/>
      <c r="G5" s="762"/>
    </row>
    <row r="6" spans="1:8" ht="18.75" thickBot="1">
      <c r="A6" s="756"/>
      <c r="B6" s="1102"/>
      <c r="C6" s="892">
        <v>41274</v>
      </c>
      <c r="D6" s="892">
        <v>41639</v>
      </c>
      <c r="E6" s="892">
        <v>42004</v>
      </c>
      <c r="F6" s="892">
        <v>42369</v>
      </c>
      <c r="G6" s="892">
        <v>42735</v>
      </c>
    </row>
    <row r="7" spans="1:8" ht="15.75">
      <c r="B7" s="1103" t="s">
        <v>477</v>
      </c>
      <c r="C7" s="1108">
        <f t="shared" ref="C7:F7" si="0">C8+C15+SUM(C20:C26)+C29+C30</f>
        <v>0</v>
      </c>
      <c r="D7" s="1108">
        <f t="shared" si="0"/>
        <v>0</v>
      </c>
      <c r="E7" s="1108">
        <f t="shared" si="0"/>
        <v>0</v>
      </c>
      <c r="F7" s="1108">
        <f t="shared" si="0"/>
        <v>0</v>
      </c>
      <c r="G7" s="1108">
        <f t="shared" ref="G7" si="1">G8+G15+SUM(G20:G26)+G29+G30</f>
        <v>0</v>
      </c>
    </row>
    <row r="8" spans="1:8" ht="15">
      <c r="B8" s="1104" t="s">
        <v>720</v>
      </c>
      <c r="C8" s="1109">
        <f t="shared" ref="C8:F8" si="2">SUM(C9:C14)</f>
        <v>0</v>
      </c>
      <c r="D8" s="1109">
        <f t="shared" si="2"/>
        <v>0</v>
      </c>
      <c r="E8" s="1109">
        <f t="shared" si="2"/>
        <v>0</v>
      </c>
      <c r="F8" s="1109">
        <f t="shared" si="2"/>
        <v>0</v>
      </c>
      <c r="G8" s="1109">
        <f t="shared" ref="G8" si="3">SUM(G9:G14)</f>
        <v>0</v>
      </c>
    </row>
    <row r="9" spans="1:8">
      <c r="B9" s="1105" t="s">
        <v>714</v>
      </c>
      <c r="C9" s="229"/>
      <c r="D9" s="229"/>
      <c r="E9" s="229"/>
      <c r="F9" s="229"/>
      <c r="G9" s="229"/>
    </row>
    <row r="10" spans="1:8">
      <c r="B10" s="1105" t="s">
        <v>715</v>
      </c>
      <c r="C10" s="229"/>
      <c r="D10" s="229"/>
      <c r="E10" s="229"/>
      <c r="F10" s="229"/>
      <c r="G10" s="229"/>
    </row>
    <row r="11" spans="1:8">
      <c r="B11" s="1105" t="s">
        <v>716</v>
      </c>
      <c r="C11" s="229"/>
      <c r="D11" s="229"/>
      <c r="E11" s="229"/>
      <c r="F11" s="229"/>
      <c r="G11" s="229"/>
    </row>
    <row r="12" spans="1:8">
      <c r="B12" s="1105" t="s">
        <v>717</v>
      </c>
      <c r="C12" s="229"/>
      <c r="D12" s="229"/>
      <c r="E12" s="229"/>
      <c r="F12" s="229"/>
      <c r="G12" s="229"/>
    </row>
    <row r="13" spans="1:8">
      <c r="B13" s="1105" t="s">
        <v>718</v>
      </c>
      <c r="C13" s="229"/>
      <c r="D13" s="229"/>
      <c r="E13" s="229"/>
      <c r="F13" s="229"/>
      <c r="G13" s="229"/>
    </row>
    <row r="14" spans="1:8">
      <c r="B14" s="1105" t="s">
        <v>719</v>
      </c>
      <c r="C14" s="229"/>
      <c r="D14" s="229"/>
      <c r="E14" s="229"/>
      <c r="F14" s="229"/>
      <c r="G14" s="229"/>
    </row>
    <row r="15" spans="1:8" ht="15">
      <c r="B15" s="1104" t="s">
        <v>721</v>
      </c>
      <c r="C15" s="1109">
        <f t="shared" ref="C15:F15" si="4">C16+C17</f>
        <v>0</v>
      </c>
      <c r="D15" s="1109">
        <f t="shared" si="4"/>
        <v>0</v>
      </c>
      <c r="E15" s="1109">
        <f t="shared" si="4"/>
        <v>0</v>
      </c>
      <c r="F15" s="1109">
        <f t="shared" si="4"/>
        <v>0</v>
      </c>
      <c r="G15" s="1109">
        <f t="shared" ref="G15" si="5">G16+G17</f>
        <v>0</v>
      </c>
    </row>
    <row r="16" spans="1:8">
      <c r="B16" s="1105" t="s">
        <v>953</v>
      </c>
      <c r="C16" s="229"/>
      <c r="D16" s="229"/>
      <c r="E16" s="229"/>
      <c r="F16" s="229"/>
      <c r="G16" s="229"/>
    </row>
    <row r="17" spans="2:7">
      <c r="B17" s="1105" t="s">
        <v>954</v>
      </c>
      <c r="C17" s="1110">
        <f t="shared" ref="C17:F17" si="6">C18+C19</f>
        <v>0</v>
      </c>
      <c r="D17" s="1110">
        <f t="shared" si="6"/>
        <v>0</v>
      </c>
      <c r="E17" s="1110">
        <f t="shared" si="6"/>
        <v>0</v>
      </c>
      <c r="F17" s="1110">
        <f t="shared" si="6"/>
        <v>0</v>
      </c>
      <c r="G17" s="1110">
        <f t="shared" ref="G17" si="7">G18+G19</f>
        <v>0</v>
      </c>
    </row>
    <row r="18" spans="2:7">
      <c r="B18" s="1106" t="s">
        <v>951</v>
      </c>
      <c r="C18" s="229"/>
      <c r="D18" s="229"/>
      <c r="E18" s="229"/>
      <c r="F18" s="229"/>
      <c r="G18" s="229"/>
    </row>
    <row r="19" spans="2:7">
      <c r="B19" s="1106" t="s">
        <v>952</v>
      </c>
      <c r="C19" s="229"/>
      <c r="D19" s="229"/>
      <c r="E19" s="229"/>
      <c r="F19" s="229"/>
      <c r="G19" s="229"/>
    </row>
    <row r="20" spans="2:7" ht="15">
      <c r="B20" s="1104" t="s">
        <v>896</v>
      </c>
      <c r="C20" s="394"/>
      <c r="D20" s="394"/>
      <c r="E20" s="394"/>
      <c r="F20" s="394"/>
      <c r="G20" s="394"/>
    </row>
    <row r="21" spans="2:7" ht="15">
      <c r="B21" s="1104" t="s">
        <v>722</v>
      </c>
      <c r="C21" s="394"/>
      <c r="D21" s="394"/>
      <c r="E21" s="394"/>
      <c r="F21" s="394"/>
      <c r="G21" s="394"/>
    </row>
    <row r="22" spans="2:7" ht="15">
      <c r="B22" s="1104" t="s">
        <v>723</v>
      </c>
      <c r="C22" s="394"/>
      <c r="D22" s="394"/>
      <c r="E22" s="394"/>
      <c r="F22" s="394"/>
      <c r="G22" s="394"/>
    </row>
    <row r="23" spans="2:7" ht="15">
      <c r="B23" s="1104" t="s">
        <v>724</v>
      </c>
      <c r="C23" s="394"/>
      <c r="D23" s="394"/>
      <c r="E23" s="394"/>
      <c r="F23" s="394"/>
      <c r="G23" s="394"/>
    </row>
    <row r="24" spans="2:7" ht="15">
      <c r="B24" s="1104" t="s">
        <v>752</v>
      </c>
      <c r="C24" s="394"/>
      <c r="D24" s="394"/>
      <c r="E24" s="394"/>
      <c r="F24" s="394"/>
      <c r="G24" s="394"/>
    </row>
    <row r="25" spans="2:7" ht="15">
      <c r="B25" s="1104" t="s">
        <v>753</v>
      </c>
      <c r="C25" s="394"/>
      <c r="D25" s="394"/>
      <c r="E25" s="394"/>
      <c r="F25" s="394"/>
      <c r="G25" s="394"/>
    </row>
    <row r="26" spans="2:7" ht="15">
      <c r="B26" s="1104" t="s">
        <v>754</v>
      </c>
      <c r="C26" s="1109">
        <f t="shared" ref="C26:F26" si="8">C27+C28</f>
        <v>0</v>
      </c>
      <c r="D26" s="1109">
        <f t="shared" si="8"/>
        <v>0</v>
      </c>
      <c r="E26" s="1109">
        <f t="shared" si="8"/>
        <v>0</v>
      </c>
      <c r="F26" s="1109">
        <f t="shared" si="8"/>
        <v>0</v>
      </c>
      <c r="G26" s="1109">
        <f t="shared" ref="G26" si="9">G27+G28</f>
        <v>0</v>
      </c>
    </row>
    <row r="27" spans="2:7">
      <c r="B27" s="1105" t="s">
        <v>755</v>
      </c>
      <c r="C27" s="381"/>
      <c r="D27" s="381"/>
      <c r="E27" s="381"/>
      <c r="F27" s="381"/>
      <c r="G27" s="381"/>
    </row>
    <row r="28" spans="2:7">
      <c r="B28" s="1105" t="s">
        <v>756</v>
      </c>
      <c r="C28" s="381"/>
      <c r="D28" s="381"/>
      <c r="E28" s="381"/>
      <c r="F28" s="381"/>
      <c r="G28" s="381"/>
    </row>
    <row r="29" spans="2:7" ht="15">
      <c r="B29" s="1104" t="s">
        <v>757</v>
      </c>
      <c r="C29" s="395"/>
      <c r="D29" s="395"/>
      <c r="E29" s="395"/>
      <c r="F29" s="395"/>
      <c r="G29" s="395"/>
    </row>
    <row r="30" spans="2:7" ht="15">
      <c r="B30" s="1104" t="s">
        <v>758</v>
      </c>
      <c r="C30" s="1111">
        <f t="shared" ref="C30:F30" si="10">SUM(C31:C35)+SUM(C38:C56)</f>
        <v>0</v>
      </c>
      <c r="D30" s="1111">
        <f t="shared" si="10"/>
        <v>0</v>
      </c>
      <c r="E30" s="1111">
        <f t="shared" si="10"/>
        <v>0</v>
      </c>
      <c r="F30" s="1111">
        <f t="shared" si="10"/>
        <v>0</v>
      </c>
      <c r="G30" s="1111">
        <f t="shared" ref="G30" si="11">SUM(G31:G35)+SUM(G38:G56)</f>
        <v>0</v>
      </c>
    </row>
    <row r="31" spans="2:7">
      <c r="B31" s="1105" t="s">
        <v>759</v>
      </c>
      <c r="C31" s="381"/>
      <c r="D31" s="381"/>
      <c r="E31" s="381"/>
      <c r="F31" s="381"/>
      <c r="G31" s="381"/>
    </row>
    <row r="32" spans="2:7">
      <c r="B32" s="1105" t="s">
        <v>760</v>
      </c>
      <c r="C32" s="381"/>
      <c r="D32" s="381"/>
      <c r="E32" s="381"/>
      <c r="F32" s="381"/>
      <c r="G32" s="381"/>
    </row>
    <row r="33" spans="2:7">
      <c r="B33" s="1105" t="s">
        <v>761</v>
      </c>
      <c r="C33" s="381"/>
      <c r="D33" s="381"/>
      <c r="E33" s="381"/>
      <c r="F33" s="381"/>
      <c r="G33" s="381"/>
    </row>
    <row r="34" spans="2:7">
      <c r="B34" s="1105" t="s">
        <v>762</v>
      </c>
      <c r="C34" s="381"/>
      <c r="D34" s="381"/>
      <c r="E34" s="381"/>
      <c r="F34" s="381"/>
      <c r="G34" s="381"/>
    </row>
    <row r="35" spans="2:7">
      <c r="B35" s="1105" t="s">
        <v>763</v>
      </c>
      <c r="C35" s="925">
        <f t="shared" ref="C35:F35" si="12">C36+C37</f>
        <v>0</v>
      </c>
      <c r="D35" s="925">
        <f t="shared" si="12"/>
        <v>0</v>
      </c>
      <c r="E35" s="925">
        <f t="shared" si="12"/>
        <v>0</v>
      </c>
      <c r="F35" s="925">
        <f t="shared" si="12"/>
        <v>0</v>
      </c>
      <c r="G35" s="925">
        <f t="shared" ref="G35" si="13">G36+G37</f>
        <v>0</v>
      </c>
    </row>
    <row r="36" spans="2:7">
      <c r="B36" s="1107" t="s">
        <v>764</v>
      </c>
      <c r="C36" s="396"/>
      <c r="D36" s="396"/>
      <c r="E36" s="396"/>
      <c r="F36" s="396"/>
      <c r="G36" s="396"/>
    </row>
    <row r="37" spans="2:7">
      <c r="B37" s="1107" t="s">
        <v>765</v>
      </c>
      <c r="C37" s="396"/>
      <c r="D37" s="396"/>
      <c r="E37" s="396"/>
      <c r="F37" s="396"/>
      <c r="G37" s="396"/>
    </row>
    <row r="38" spans="2:7">
      <c r="B38" s="1105" t="s">
        <v>766</v>
      </c>
      <c r="C38" s="381"/>
      <c r="D38" s="381"/>
      <c r="E38" s="381"/>
      <c r="F38" s="381"/>
      <c r="G38" s="381"/>
    </row>
    <row r="39" spans="2:7">
      <c r="B39" s="1105" t="s">
        <v>767</v>
      </c>
      <c r="C39" s="381"/>
      <c r="D39" s="381"/>
      <c r="E39" s="381"/>
      <c r="F39" s="381"/>
      <c r="G39" s="381"/>
    </row>
    <row r="40" spans="2:7">
      <c r="B40" s="1105" t="s">
        <v>897</v>
      </c>
      <c r="C40" s="381"/>
      <c r="D40" s="381"/>
      <c r="E40" s="381"/>
      <c r="F40" s="381"/>
      <c r="G40" s="381"/>
    </row>
    <row r="41" spans="2:7">
      <c r="B41" s="1105" t="s">
        <v>768</v>
      </c>
      <c r="C41" s="381"/>
      <c r="D41" s="381"/>
      <c r="E41" s="381"/>
      <c r="F41" s="381"/>
      <c r="G41" s="381"/>
    </row>
    <row r="42" spans="2:7">
      <c r="B42" s="1105" t="s">
        <v>769</v>
      </c>
      <c r="C42" s="381"/>
      <c r="D42" s="381"/>
      <c r="E42" s="381"/>
      <c r="F42" s="381"/>
      <c r="G42" s="381"/>
    </row>
    <row r="43" spans="2:7">
      <c r="B43" s="1105" t="s">
        <v>770</v>
      </c>
      <c r="C43" s="381"/>
      <c r="D43" s="381"/>
      <c r="E43" s="381"/>
      <c r="F43" s="381"/>
      <c r="G43" s="381"/>
    </row>
    <row r="44" spans="2:7">
      <c r="B44" s="1105" t="s">
        <v>771</v>
      </c>
      <c r="C44" s="381"/>
      <c r="D44" s="381"/>
      <c r="E44" s="381"/>
      <c r="F44" s="381"/>
      <c r="G44" s="381"/>
    </row>
    <row r="45" spans="2:7">
      <c r="B45" s="1105" t="s">
        <v>772</v>
      </c>
      <c r="C45" s="381"/>
      <c r="D45" s="381"/>
      <c r="E45" s="381"/>
      <c r="F45" s="381"/>
      <c r="G45" s="381"/>
    </row>
    <row r="46" spans="2:7">
      <c r="B46" s="1105" t="s">
        <v>773</v>
      </c>
      <c r="C46" s="381"/>
      <c r="D46" s="381"/>
      <c r="E46" s="381"/>
      <c r="F46" s="381"/>
      <c r="G46" s="381"/>
    </row>
    <row r="47" spans="2:7" ht="15">
      <c r="B47" s="397" t="s">
        <v>36</v>
      </c>
      <c r="C47" s="381"/>
      <c r="D47" s="381"/>
      <c r="E47" s="381"/>
      <c r="F47" s="381"/>
      <c r="G47" s="381"/>
    </row>
    <row r="48" spans="2:7" ht="15">
      <c r="B48" s="397" t="s">
        <v>36</v>
      </c>
      <c r="C48" s="381"/>
      <c r="D48" s="381"/>
      <c r="E48" s="381"/>
      <c r="F48" s="381"/>
      <c r="G48" s="381"/>
    </row>
    <row r="49" spans="2:7" ht="15">
      <c r="B49" s="397" t="s">
        <v>36</v>
      </c>
      <c r="C49" s="381"/>
      <c r="D49" s="381"/>
      <c r="E49" s="381"/>
      <c r="F49" s="381"/>
      <c r="G49" s="381"/>
    </row>
    <row r="50" spans="2:7" ht="15">
      <c r="B50" s="397" t="s">
        <v>36</v>
      </c>
      <c r="C50" s="381"/>
      <c r="D50" s="381"/>
      <c r="E50" s="381"/>
      <c r="F50" s="381"/>
      <c r="G50" s="381"/>
    </row>
    <row r="51" spans="2:7" ht="15">
      <c r="B51" s="397" t="s">
        <v>36</v>
      </c>
      <c r="C51" s="381"/>
      <c r="D51" s="381"/>
      <c r="E51" s="381"/>
      <c r="F51" s="381"/>
      <c r="G51" s="381"/>
    </row>
    <row r="52" spans="2:7" ht="15">
      <c r="B52" s="397" t="s">
        <v>36</v>
      </c>
      <c r="C52" s="381"/>
      <c r="D52" s="381"/>
      <c r="E52" s="381"/>
      <c r="F52" s="381"/>
      <c r="G52" s="381"/>
    </row>
    <row r="53" spans="2:7" ht="15">
      <c r="B53" s="397" t="s">
        <v>36</v>
      </c>
      <c r="C53" s="381"/>
      <c r="D53" s="381"/>
      <c r="E53" s="381"/>
      <c r="F53" s="381"/>
      <c r="G53" s="381"/>
    </row>
    <row r="54" spans="2:7" ht="15">
      <c r="B54" s="397" t="s">
        <v>36</v>
      </c>
      <c r="C54" s="381"/>
      <c r="D54" s="381"/>
      <c r="E54" s="381"/>
      <c r="F54" s="381"/>
      <c r="G54" s="381"/>
    </row>
    <row r="55" spans="2:7" ht="15">
      <c r="B55" s="397" t="s">
        <v>36</v>
      </c>
      <c r="C55" s="381"/>
      <c r="D55" s="381"/>
      <c r="E55" s="381"/>
      <c r="F55" s="381"/>
      <c r="G55" s="381"/>
    </row>
    <row r="56" spans="2:7" ht="15.75" thickBot="1">
      <c r="B56" s="398" t="s">
        <v>36</v>
      </c>
      <c r="C56" s="383"/>
      <c r="D56" s="383"/>
      <c r="E56" s="383"/>
      <c r="F56" s="383"/>
      <c r="G56" s="383"/>
    </row>
    <row r="57" spans="2:7" ht="7.9" customHeight="1">
      <c r="B57" s="400"/>
      <c r="C57" s="401"/>
      <c r="D57" s="401"/>
      <c r="E57" s="401"/>
      <c r="F57" s="401"/>
    </row>
  </sheetData>
  <sheetProtection password="D6CB" sheet="1" objects="1" scenarios="1" formatCells="0" formatColumns="0" formatRows="0" insertColumns="0" insertRows="0" deleteColumns="0" deleteRows="0" selectLockedCells="1"/>
  <mergeCells count="1">
    <mergeCell ref="B4:G4"/>
  </mergeCells>
  <pageMargins left="0.39370078740157483" right="0.39370078740157483" top="0.39370078740157483" bottom="0.39370078740157483" header="0" footer="0"/>
  <pageSetup paperSize="9" scale="7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7"/>
  <dimension ref="A1:R51"/>
  <sheetViews>
    <sheetView showGridLines="0" view="pageBreakPreview" zoomScale="80" zoomScaleNormal="100" zoomScaleSheetLayoutView="80" workbookViewId="0">
      <selection activeCell="S1" sqref="S1"/>
    </sheetView>
  </sheetViews>
  <sheetFormatPr defaultColWidth="9.140625" defaultRowHeight="12.75"/>
  <cols>
    <col min="1" max="1" width="1.7109375" style="60" customWidth="1"/>
    <col min="2" max="2" width="29" style="60" customWidth="1"/>
    <col min="3" max="3" width="32.28515625" style="60" bestFit="1" customWidth="1"/>
    <col min="4" max="4" width="9.42578125" style="60" bestFit="1" customWidth="1"/>
    <col min="5" max="5" width="9.85546875" style="60" bestFit="1" customWidth="1"/>
    <col min="6" max="6" width="9.85546875" style="60" customWidth="1"/>
    <col min="7" max="7" width="11.5703125" style="319" customWidth="1"/>
    <col min="8" max="9" width="10.42578125" style="319" customWidth="1"/>
    <col min="10" max="10" width="11.5703125" style="319" customWidth="1"/>
    <col min="11" max="12" width="9.85546875" style="319" customWidth="1"/>
    <col min="13" max="13" width="11.42578125" style="60" customWidth="1"/>
    <col min="14" max="14" width="14.85546875" style="60" customWidth="1"/>
    <col min="15" max="15" width="9.140625" style="60"/>
    <col min="16" max="16" width="10.28515625" style="60" customWidth="1"/>
    <col min="17" max="17" width="13.85546875" style="60" customWidth="1"/>
    <col min="18" max="18" width="10.85546875" style="60" customWidth="1"/>
    <col min="19" max="19" width="1.7109375" style="60" customWidth="1"/>
    <col min="20" max="16384" width="9.140625" style="60"/>
  </cols>
  <sheetData>
    <row r="1" spans="1:18" ht="7.9" customHeight="1">
      <c r="A1" s="683"/>
      <c r="B1" s="683"/>
      <c r="C1" s="683"/>
      <c r="D1" s="683"/>
      <c r="E1" s="683"/>
      <c r="F1" s="683"/>
      <c r="G1" s="712"/>
      <c r="H1" s="712"/>
      <c r="I1" s="712"/>
      <c r="J1" s="712"/>
      <c r="K1" s="712"/>
      <c r="L1" s="712"/>
      <c r="M1" s="683"/>
      <c r="N1" s="683"/>
      <c r="O1" s="683"/>
      <c r="P1" s="683"/>
      <c r="Q1" s="683"/>
      <c r="R1" s="683"/>
    </row>
    <row r="2" spans="1:18" s="83" customFormat="1" ht="15.75">
      <c r="A2" s="756"/>
      <c r="B2" s="638" t="s">
        <v>917</v>
      </c>
      <c r="C2" s="934"/>
      <c r="D2" s="1112"/>
      <c r="E2" s="934"/>
      <c r="F2" s="934"/>
      <c r="G2" s="1113"/>
      <c r="H2" s="1113"/>
      <c r="I2" s="1113"/>
      <c r="J2" s="1113"/>
      <c r="K2" s="1113"/>
      <c r="L2" s="1113"/>
      <c r="M2" s="934"/>
      <c r="N2" s="756"/>
      <c r="O2" s="756"/>
      <c r="P2" s="756"/>
      <c r="Q2" s="756"/>
      <c r="R2" s="756"/>
    </row>
    <row r="3" spans="1:18" s="83" customFormat="1" ht="7.9" customHeight="1" thickBot="1">
      <c r="A3" s="756"/>
      <c r="B3" s="1114"/>
      <c r="C3" s="1114"/>
      <c r="D3" s="1114"/>
      <c r="E3" s="1114"/>
      <c r="F3" s="1114"/>
      <c r="G3" s="1115"/>
      <c r="H3" s="1115"/>
      <c r="I3" s="1115"/>
      <c r="J3" s="1115"/>
      <c r="K3" s="1115"/>
      <c r="L3" s="1115"/>
      <c r="M3" s="1114"/>
      <c r="N3" s="756"/>
      <c r="O3" s="756"/>
      <c r="P3" s="756"/>
      <c r="Q3" s="756"/>
      <c r="R3" s="756"/>
    </row>
    <row r="4" spans="1:18" s="83" customFormat="1">
      <c r="A4" s="756"/>
      <c r="B4" s="1234" t="s">
        <v>895</v>
      </c>
      <c r="C4" s="1236" t="s">
        <v>894</v>
      </c>
      <c r="D4" s="1231">
        <v>2012</v>
      </c>
      <c r="E4" s="1232"/>
      <c r="F4" s="1233"/>
      <c r="G4" s="1231">
        <v>2013</v>
      </c>
      <c r="H4" s="1232"/>
      <c r="I4" s="1233"/>
      <c r="J4" s="1231">
        <v>2014</v>
      </c>
      <c r="K4" s="1232"/>
      <c r="L4" s="1233"/>
      <c r="M4" s="1231">
        <v>2015</v>
      </c>
      <c r="N4" s="1232"/>
      <c r="O4" s="1233"/>
      <c r="P4" s="1231">
        <v>2016</v>
      </c>
      <c r="Q4" s="1232"/>
      <c r="R4" s="1233"/>
    </row>
    <row r="5" spans="1:18" ht="26.25" thickBot="1">
      <c r="A5" s="683"/>
      <c r="B5" s="1235"/>
      <c r="C5" s="1237"/>
      <c r="D5" s="716" t="s">
        <v>664</v>
      </c>
      <c r="E5" s="717" t="s">
        <v>661</v>
      </c>
      <c r="F5" s="718" t="s">
        <v>455</v>
      </c>
      <c r="G5" s="716" t="s">
        <v>664</v>
      </c>
      <c r="H5" s="717" t="s">
        <v>661</v>
      </c>
      <c r="I5" s="718" t="s">
        <v>455</v>
      </c>
      <c r="J5" s="716" t="s">
        <v>664</v>
      </c>
      <c r="K5" s="717" t="s">
        <v>661</v>
      </c>
      <c r="L5" s="718" t="s">
        <v>455</v>
      </c>
      <c r="M5" s="716" t="s">
        <v>664</v>
      </c>
      <c r="N5" s="717" t="s">
        <v>661</v>
      </c>
      <c r="O5" s="718" t="s">
        <v>455</v>
      </c>
      <c r="P5" s="716" t="s">
        <v>664</v>
      </c>
      <c r="Q5" s="717" t="s">
        <v>661</v>
      </c>
      <c r="R5" s="718" t="s">
        <v>455</v>
      </c>
    </row>
    <row r="6" spans="1:18" ht="13.5" thickBot="1">
      <c r="B6" s="402" t="s">
        <v>720</v>
      </c>
      <c r="C6" s="274"/>
      <c r="D6" s="196"/>
      <c r="E6" s="194"/>
      <c r="F6" s="403"/>
      <c r="G6" s="195"/>
      <c r="H6" s="404"/>
      <c r="I6" s="403"/>
      <c r="J6" s="195"/>
      <c r="K6" s="404"/>
      <c r="L6" s="403"/>
      <c r="M6" s="196"/>
      <c r="N6" s="194"/>
      <c r="O6" s="403"/>
      <c r="P6" s="196"/>
      <c r="Q6" s="194"/>
      <c r="R6" s="403"/>
    </row>
    <row r="7" spans="1:18" ht="13.5" thickBot="1">
      <c r="B7" s="402" t="s">
        <v>721</v>
      </c>
      <c r="C7" s="274"/>
      <c r="D7" s="129"/>
      <c r="E7" s="123"/>
      <c r="F7" s="275">
        <f>F9+F11</f>
        <v>0</v>
      </c>
      <c r="G7" s="126"/>
      <c r="H7" s="276"/>
      <c r="I7" s="275">
        <f>I9+I11</f>
        <v>0</v>
      </c>
      <c r="J7" s="126"/>
      <c r="K7" s="276"/>
      <c r="L7" s="275">
        <f>L9+L11</f>
        <v>0</v>
      </c>
      <c r="M7" s="129"/>
      <c r="N7" s="123"/>
      <c r="O7" s="275">
        <f>O9+O11</f>
        <v>0</v>
      </c>
      <c r="P7" s="129"/>
      <c r="Q7" s="123"/>
      <c r="R7" s="275">
        <f>R9+R11</f>
        <v>0</v>
      </c>
    </row>
    <row r="8" spans="1:18">
      <c r="B8" s="279"/>
      <c r="C8" s="281" t="s">
        <v>953</v>
      </c>
      <c r="D8" s="288"/>
      <c r="E8" s="289"/>
      <c r="F8" s="290"/>
      <c r="G8" s="291"/>
      <c r="H8" s="292"/>
      <c r="I8" s="293"/>
      <c r="J8" s="291"/>
      <c r="K8" s="292"/>
      <c r="L8" s="293"/>
      <c r="M8" s="288"/>
      <c r="N8" s="289"/>
      <c r="O8" s="290"/>
      <c r="P8" s="288"/>
      <c r="Q8" s="289"/>
      <c r="R8" s="290"/>
    </row>
    <row r="9" spans="1:18">
      <c r="B9" s="405"/>
      <c r="C9" s="280" t="s">
        <v>23</v>
      </c>
      <c r="D9" s="294"/>
      <c r="E9" s="295"/>
      <c r="F9" s="296"/>
      <c r="G9" s="297"/>
      <c r="H9" s="298"/>
      <c r="I9" s="299"/>
      <c r="J9" s="297"/>
      <c r="K9" s="298"/>
      <c r="L9" s="299"/>
      <c r="M9" s="294"/>
      <c r="N9" s="295"/>
      <c r="O9" s="296"/>
      <c r="P9" s="294"/>
      <c r="Q9" s="295"/>
      <c r="R9" s="296"/>
    </row>
    <row r="10" spans="1:18">
      <c r="B10" s="279"/>
      <c r="C10" s="281" t="s">
        <v>954</v>
      </c>
      <c r="D10" s="294"/>
      <c r="E10" s="295"/>
      <c r="F10" s="296"/>
      <c r="G10" s="297"/>
      <c r="H10" s="298"/>
      <c r="I10" s="299"/>
      <c r="J10" s="297"/>
      <c r="K10" s="298"/>
      <c r="L10" s="299"/>
      <c r="M10" s="294"/>
      <c r="N10" s="295"/>
      <c r="O10" s="300"/>
      <c r="P10" s="294"/>
      <c r="Q10" s="295"/>
      <c r="R10" s="300"/>
    </row>
    <row r="11" spans="1:18" ht="13.5" thickBot="1">
      <c r="B11" s="279"/>
      <c r="C11" s="280" t="s">
        <v>23</v>
      </c>
      <c r="D11" s="294"/>
      <c r="E11" s="295"/>
      <c r="F11" s="296"/>
      <c r="G11" s="297"/>
      <c r="H11" s="298"/>
      <c r="I11" s="299"/>
      <c r="J11" s="297"/>
      <c r="K11" s="298"/>
      <c r="L11" s="299"/>
      <c r="M11" s="294"/>
      <c r="N11" s="301"/>
      <c r="O11" s="296"/>
      <c r="P11" s="294"/>
      <c r="Q11" s="301"/>
      <c r="R11" s="296"/>
    </row>
    <row r="12" spans="1:18" ht="13.5" thickBot="1">
      <c r="B12" s="406" t="s">
        <v>896</v>
      </c>
      <c r="C12" s="274"/>
      <c r="D12" s="196"/>
      <c r="E12" s="194"/>
      <c r="F12" s="403"/>
      <c r="G12" s="195"/>
      <c r="H12" s="404"/>
      <c r="I12" s="403"/>
      <c r="J12" s="195"/>
      <c r="K12" s="404"/>
      <c r="L12" s="403"/>
      <c r="M12" s="196"/>
      <c r="N12" s="194"/>
      <c r="O12" s="403"/>
      <c r="P12" s="196"/>
      <c r="Q12" s="194"/>
      <c r="R12" s="403"/>
    </row>
    <row r="13" spans="1:18" ht="13.5" thickBot="1">
      <c r="B13" s="407" t="s">
        <v>722</v>
      </c>
      <c r="C13" s="274"/>
      <c r="D13" s="196"/>
      <c r="E13" s="194"/>
      <c r="F13" s="403"/>
      <c r="G13" s="195"/>
      <c r="H13" s="404"/>
      <c r="I13" s="403"/>
      <c r="J13" s="195"/>
      <c r="K13" s="404"/>
      <c r="L13" s="403"/>
      <c r="M13" s="196"/>
      <c r="N13" s="194"/>
      <c r="O13" s="403"/>
      <c r="P13" s="196"/>
      <c r="Q13" s="194"/>
      <c r="R13" s="403"/>
    </row>
    <row r="14" spans="1:18" ht="26.25" thickBot="1">
      <c r="B14" s="408" t="s">
        <v>723</v>
      </c>
      <c r="C14" s="274"/>
      <c r="D14" s="196"/>
      <c r="E14" s="194"/>
      <c r="F14" s="403"/>
      <c r="G14" s="195"/>
      <c r="H14" s="404"/>
      <c r="I14" s="403"/>
      <c r="J14" s="195"/>
      <c r="K14" s="404"/>
      <c r="L14" s="403"/>
      <c r="M14" s="196"/>
      <c r="N14" s="194"/>
      <c r="O14" s="403"/>
      <c r="P14" s="196"/>
      <c r="Q14" s="194"/>
      <c r="R14" s="403"/>
    </row>
    <row r="15" spans="1:18" ht="13.5" thickBot="1">
      <c r="B15" s="406" t="s">
        <v>724</v>
      </c>
      <c r="C15" s="274"/>
      <c r="D15" s="196"/>
      <c r="E15" s="194"/>
      <c r="F15" s="403"/>
      <c r="G15" s="195"/>
      <c r="H15" s="404"/>
      <c r="I15" s="403"/>
      <c r="J15" s="195"/>
      <c r="K15" s="404"/>
      <c r="L15" s="403"/>
      <c r="M15" s="196"/>
      <c r="N15" s="194"/>
      <c r="O15" s="403"/>
      <c r="P15" s="196"/>
      <c r="Q15" s="194"/>
      <c r="R15" s="403"/>
    </row>
    <row r="16" spans="1:18" ht="13.5" thickBot="1">
      <c r="B16" s="409" t="s">
        <v>752</v>
      </c>
      <c r="C16" s="274"/>
      <c r="D16" s="196"/>
      <c r="E16" s="194"/>
      <c r="F16" s="403"/>
      <c r="G16" s="195"/>
      <c r="H16" s="404"/>
      <c r="I16" s="403"/>
      <c r="J16" s="195"/>
      <c r="K16" s="404"/>
      <c r="L16" s="403"/>
      <c r="M16" s="196"/>
      <c r="N16" s="194"/>
      <c r="O16" s="403"/>
      <c r="P16" s="196"/>
      <c r="Q16" s="194"/>
      <c r="R16" s="403"/>
    </row>
    <row r="17" spans="2:18" ht="26.25" thickBot="1">
      <c r="B17" s="409" t="s">
        <v>753</v>
      </c>
      <c r="C17" s="274"/>
      <c r="D17" s="196"/>
      <c r="E17" s="194"/>
      <c r="F17" s="403"/>
      <c r="G17" s="195"/>
      <c r="H17" s="404"/>
      <c r="I17" s="403"/>
      <c r="J17" s="195"/>
      <c r="K17" s="404"/>
      <c r="L17" s="403"/>
      <c r="M17" s="196"/>
      <c r="N17" s="194"/>
      <c r="O17" s="403"/>
      <c r="P17" s="196"/>
      <c r="Q17" s="194"/>
      <c r="R17" s="403"/>
    </row>
    <row r="18" spans="2:18" ht="13.5" thickBot="1">
      <c r="B18" s="409" t="s">
        <v>754</v>
      </c>
      <c r="C18" s="274"/>
      <c r="D18" s="196"/>
      <c r="E18" s="194"/>
      <c r="F18" s="403"/>
      <c r="G18" s="195"/>
      <c r="H18" s="404"/>
      <c r="I18" s="403"/>
      <c r="J18" s="195"/>
      <c r="K18" s="404"/>
      <c r="L18" s="403"/>
      <c r="M18" s="196"/>
      <c r="N18" s="194"/>
      <c r="O18" s="403"/>
      <c r="P18" s="196"/>
      <c r="Q18" s="194"/>
      <c r="R18" s="403"/>
    </row>
    <row r="19" spans="2:18" ht="13.5" thickBot="1">
      <c r="B19" s="409" t="s">
        <v>757</v>
      </c>
      <c r="C19" s="274"/>
      <c r="D19" s="196"/>
      <c r="E19" s="194"/>
      <c r="F19" s="403"/>
      <c r="G19" s="195"/>
      <c r="H19" s="404"/>
      <c r="I19" s="403"/>
      <c r="J19" s="195"/>
      <c r="K19" s="404"/>
      <c r="L19" s="403"/>
      <c r="M19" s="196"/>
      <c r="N19" s="194"/>
      <c r="O19" s="403"/>
      <c r="P19" s="196"/>
      <c r="Q19" s="194"/>
      <c r="R19" s="403"/>
    </row>
    <row r="20" spans="2:18" ht="13.5" thickBot="1">
      <c r="B20" s="410" t="s">
        <v>758</v>
      </c>
      <c r="C20" s="411"/>
      <c r="D20" s="129"/>
      <c r="E20" s="123"/>
      <c r="F20" s="275">
        <f>F22+F24+F26+F28+F30+F32+F34+F36+F38+F40+F42+F44+F46+F48+F50</f>
        <v>0</v>
      </c>
      <c r="G20" s="126"/>
      <c r="H20" s="276"/>
      <c r="I20" s="275">
        <f>I22+I24+I26+I28+I30+I32+I34+I36+I38+I40+I42+I44+I46+I48+I50</f>
        <v>0</v>
      </c>
      <c r="J20" s="126"/>
      <c r="K20" s="276"/>
      <c r="L20" s="275">
        <f>L22+L24+L26+L28+L30+L32+L34+L36+L38+L40+L42+L44+L46+L48+L50</f>
        <v>0</v>
      </c>
      <c r="M20" s="129"/>
      <c r="N20" s="123"/>
      <c r="O20" s="275">
        <f>O22+O24+O26+O28+O30+O32+O34+O36+O38+O40+O42+O44+O46+O48+O50</f>
        <v>0</v>
      </c>
      <c r="P20" s="129"/>
      <c r="Q20" s="123"/>
      <c r="R20" s="275">
        <f>R22+R24+R26+R28+R30+R32+R34+R36+R38+R40+R42+R44+R46+R48+R50</f>
        <v>0</v>
      </c>
    </row>
    <row r="21" spans="2:18">
      <c r="B21" s="412"/>
      <c r="C21" s="314" t="s">
        <v>759</v>
      </c>
      <c r="D21" s="413"/>
      <c r="E21" s="414"/>
      <c r="F21" s="415"/>
      <c r="G21" s="416"/>
      <c r="H21" s="417"/>
      <c r="I21" s="418"/>
      <c r="J21" s="416"/>
      <c r="K21" s="417"/>
      <c r="L21" s="418"/>
      <c r="M21" s="413"/>
      <c r="N21" s="414"/>
      <c r="O21" s="419"/>
      <c r="P21" s="413"/>
      <c r="Q21" s="414"/>
      <c r="R21" s="419"/>
    </row>
    <row r="22" spans="2:18">
      <c r="B22" s="412"/>
      <c r="C22" s="280" t="s">
        <v>23</v>
      </c>
      <c r="D22" s="294"/>
      <c r="E22" s="295"/>
      <c r="F22" s="301"/>
      <c r="G22" s="297"/>
      <c r="H22" s="298"/>
      <c r="I22" s="420"/>
      <c r="J22" s="297"/>
      <c r="K22" s="298"/>
      <c r="L22" s="420"/>
      <c r="M22" s="294"/>
      <c r="N22" s="295"/>
      <c r="O22" s="296"/>
      <c r="P22" s="294"/>
      <c r="Q22" s="295"/>
      <c r="R22" s="296"/>
    </row>
    <row r="23" spans="2:18">
      <c r="B23" s="412"/>
      <c r="C23" s="316" t="s">
        <v>760</v>
      </c>
      <c r="D23" s="294"/>
      <c r="E23" s="295"/>
      <c r="F23" s="301"/>
      <c r="G23" s="297"/>
      <c r="H23" s="298"/>
      <c r="I23" s="420"/>
      <c r="J23" s="297"/>
      <c r="K23" s="298"/>
      <c r="L23" s="420"/>
      <c r="M23" s="294"/>
      <c r="N23" s="295"/>
      <c r="O23" s="296"/>
      <c r="P23" s="294"/>
      <c r="Q23" s="295"/>
      <c r="R23" s="296"/>
    </row>
    <row r="24" spans="2:18">
      <c r="B24" s="412"/>
      <c r="C24" s="280" t="s">
        <v>23</v>
      </c>
      <c r="D24" s="294"/>
      <c r="E24" s="295"/>
      <c r="F24" s="301"/>
      <c r="G24" s="297"/>
      <c r="H24" s="298"/>
      <c r="I24" s="420"/>
      <c r="J24" s="297"/>
      <c r="K24" s="298"/>
      <c r="L24" s="420"/>
      <c r="M24" s="294"/>
      <c r="N24" s="295"/>
      <c r="O24" s="296"/>
      <c r="P24" s="294"/>
      <c r="Q24" s="295"/>
      <c r="R24" s="296"/>
    </row>
    <row r="25" spans="2:18">
      <c r="B25" s="412"/>
      <c r="C25" s="316" t="s">
        <v>761</v>
      </c>
      <c r="D25" s="294"/>
      <c r="E25" s="295"/>
      <c r="F25" s="301"/>
      <c r="G25" s="297"/>
      <c r="H25" s="298"/>
      <c r="I25" s="420"/>
      <c r="J25" s="297"/>
      <c r="K25" s="298"/>
      <c r="L25" s="420"/>
      <c r="M25" s="294"/>
      <c r="N25" s="295"/>
      <c r="O25" s="296"/>
      <c r="P25" s="294"/>
      <c r="Q25" s="295"/>
      <c r="R25" s="296"/>
    </row>
    <row r="26" spans="2:18">
      <c r="B26" s="412"/>
      <c r="C26" s="280" t="s">
        <v>23</v>
      </c>
      <c r="D26" s="294"/>
      <c r="E26" s="295"/>
      <c r="F26" s="301"/>
      <c r="G26" s="297"/>
      <c r="H26" s="298"/>
      <c r="I26" s="420"/>
      <c r="J26" s="297"/>
      <c r="K26" s="298"/>
      <c r="L26" s="420"/>
      <c r="M26" s="294"/>
      <c r="N26" s="295"/>
      <c r="O26" s="296"/>
      <c r="P26" s="294"/>
      <c r="Q26" s="295"/>
      <c r="R26" s="296"/>
    </row>
    <row r="27" spans="2:18">
      <c r="B27" s="412"/>
      <c r="C27" s="316" t="s">
        <v>762</v>
      </c>
      <c r="D27" s="294"/>
      <c r="E27" s="295"/>
      <c r="F27" s="301"/>
      <c r="G27" s="297"/>
      <c r="H27" s="298"/>
      <c r="I27" s="420"/>
      <c r="J27" s="297"/>
      <c r="K27" s="298"/>
      <c r="L27" s="420"/>
      <c r="M27" s="294"/>
      <c r="N27" s="295"/>
      <c r="O27" s="296"/>
      <c r="P27" s="294"/>
      <c r="Q27" s="295"/>
      <c r="R27" s="296"/>
    </row>
    <row r="28" spans="2:18">
      <c r="B28" s="412"/>
      <c r="C28" s="280" t="s">
        <v>23</v>
      </c>
      <c r="D28" s="294"/>
      <c r="E28" s="295"/>
      <c r="F28" s="301"/>
      <c r="G28" s="297"/>
      <c r="H28" s="298"/>
      <c r="I28" s="420"/>
      <c r="J28" s="297"/>
      <c r="K28" s="298"/>
      <c r="L28" s="420"/>
      <c r="M28" s="294"/>
      <c r="N28" s="295"/>
      <c r="O28" s="296"/>
      <c r="P28" s="294"/>
      <c r="Q28" s="295"/>
      <c r="R28" s="296"/>
    </row>
    <row r="29" spans="2:18">
      <c r="B29" s="412"/>
      <c r="C29" s="316" t="s">
        <v>763</v>
      </c>
      <c r="D29" s="294"/>
      <c r="E29" s="295"/>
      <c r="F29" s="301"/>
      <c r="G29" s="297"/>
      <c r="H29" s="298"/>
      <c r="I29" s="420"/>
      <c r="J29" s="297"/>
      <c r="K29" s="298"/>
      <c r="L29" s="420"/>
      <c r="M29" s="294"/>
      <c r="N29" s="295"/>
      <c r="O29" s="296"/>
      <c r="P29" s="294"/>
      <c r="Q29" s="295"/>
      <c r="R29" s="296"/>
    </row>
    <row r="30" spans="2:18">
      <c r="B30" s="412"/>
      <c r="C30" s="280" t="s">
        <v>23</v>
      </c>
      <c r="D30" s="294"/>
      <c r="E30" s="295"/>
      <c r="F30" s="301"/>
      <c r="G30" s="297"/>
      <c r="H30" s="298"/>
      <c r="I30" s="420"/>
      <c r="J30" s="297"/>
      <c r="K30" s="298"/>
      <c r="L30" s="420"/>
      <c r="M30" s="294"/>
      <c r="N30" s="295"/>
      <c r="O30" s="296"/>
      <c r="P30" s="294"/>
      <c r="Q30" s="295"/>
      <c r="R30" s="296"/>
    </row>
    <row r="31" spans="2:18">
      <c r="B31" s="412"/>
      <c r="C31" s="316" t="s">
        <v>766</v>
      </c>
      <c r="D31" s="294"/>
      <c r="E31" s="295"/>
      <c r="F31" s="301"/>
      <c r="G31" s="297"/>
      <c r="H31" s="298"/>
      <c r="I31" s="420"/>
      <c r="J31" s="297"/>
      <c r="K31" s="298"/>
      <c r="L31" s="420"/>
      <c r="M31" s="294"/>
      <c r="N31" s="295"/>
      <c r="O31" s="296"/>
      <c r="P31" s="294"/>
      <c r="Q31" s="295"/>
      <c r="R31" s="296"/>
    </row>
    <row r="32" spans="2:18">
      <c r="B32" s="412"/>
      <c r="C32" s="280" t="s">
        <v>23</v>
      </c>
      <c r="D32" s="294"/>
      <c r="E32" s="295"/>
      <c r="F32" s="301"/>
      <c r="G32" s="297"/>
      <c r="H32" s="298"/>
      <c r="I32" s="420"/>
      <c r="J32" s="297"/>
      <c r="K32" s="298"/>
      <c r="L32" s="420"/>
      <c r="M32" s="294"/>
      <c r="N32" s="295"/>
      <c r="O32" s="296"/>
      <c r="P32" s="294"/>
      <c r="Q32" s="295"/>
      <c r="R32" s="296"/>
    </row>
    <row r="33" spans="2:18">
      <c r="B33" s="412"/>
      <c r="C33" s="316" t="s">
        <v>767</v>
      </c>
      <c r="D33" s="294"/>
      <c r="E33" s="295"/>
      <c r="F33" s="301"/>
      <c r="G33" s="297"/>
      <c r="H33" s="298"/>
      <c r="I33" s="420"/>
      <c r="J33" s="297"/>
      <c r="K33" s="298"/>
      <c r="L33" s="420"/>
      <c r="M33" s="294"/>
      <c r="N33" s="295"/>
      <c r="O33" s="296"/>
      <c r="P33" s="294"/>
      <c r="Q33" s="295"/>
      <c r="R33" s="296"/>
    </row>
    <row r="34" spans="2:18">
      <c r="B34" s="412"/>
      <c r="C34" s="280" t="s">
        <v>23</v>
      </c>
      <c r="D34" s="294"/>
      <c r="E34" s="295"/>
      <c r="F34" s="301"/>
      <c r="G34" s="297"/>
      <c r="H34" s="298"/>
      <c r="I34" s="420"/>
      <c r="J34" s="297"/>
      <c r="K34" s="298"/>
      <c r="L34" s="420"/>
      <c r="M34" s="294"/>
      <c r="N34" s="295"/>
      <c r="O34" s="296"/>
      <c r="P34" s="294"/>
      <c r="Q34" s="295"/>
      <c r="R34" s="296"/>
    </row>
    <row r="35" spans="2:18">
      <c r="B35" s="412"/>
      <c r="C35" s="316" t="s">
        <v>897</v>
      </c>
      <c r="D35" s="294"/>
      <c r="E35" s="295"/>
      <c r="F35" s="301"/>
      <c r="G35" s="297"/>
      <c r="H35" s="298"/>
      <c r="I35" s="420"/>
      <c r="J35" s="297"/>
      <c r="K35" s="298"/>
      <c r="L35" s="420"/>
      <c r="M35" s="294"/>
      <c r="N35" s="295"/>
      <c r="O35" s="296"/>
      <c r="P35" s="294"/>
      <c r="Q35" s="295"/>
      <c r="R35" s="296"/>
    </row>
    <row r="36" spans="2:18">
      <c r="B36" s="412"/>
      <c r="C36" s="280" t="s">
        <v>23</v>
      </c>
      <c r="D36" s="294"/>
      <c r="E36" s="295"/>
      <c r="F36" s="301"/>
      <c r="G36" s="297"/>
      <c r="H36" s="298"/>
      <c r="I36" s="420"/>
      <c r="J36" s="297"/>
      <c r="K36" s="298"/>
      <c r="L36" s="420"/>
      <c r="M36" s="294"/>
      <c r="N36" s="295"/>
      <c r="O36" s="296"/>
      <c r="P36" s="294"/>
      <c r="Q36" s="295"/>
      <c r="R36" s="296"/>
    </row>
    <row r="37" spans="2:18">
      <c r="B37" s="412"/>
      <c r="C37" s="316" t="s">
        <v>768</v>
      </c>
      <c r="D37" s="294"/>
      <c r="E37" s="295"/>
      <c r="F37" s="301"/>
      <c r="G37" s="297"/>
      <c r="H37" s="298"/>
      <c r="I37" s="420"/>
      <c r="J37" s="297"/>
      <c r="K37" s="298"/>
      <c r="L37" s="420"/>
      <c r="M37" s="294"/>
      <c r="N37" s="295"/>
      <c r="O37" s="296"/>
      <c r="P37" s="294"/>
      <c r="Q37" s="295"/>
      <c r="R37" s="296"/>
    </row>
    <row r="38" spans="2:18">
      <c r="B38" s="412"/>
      <c r="C38" s="280" t="s">
        <v>23</v>
      </c>
      <c r="D38" s="294"/>
      <c r="E38" s="295"/>
      <c r="F38" s="301"/>
      <c r="G38" s="297"/>
      <c r="H38" s="298"/>
      <c r="I38" s="420"/>
      <c r="J38" s="297"/>
      <c r="K38" s="298"/>
      <c r="L38" s="420"/>
      <c r="M38" s="294"/>
      <c r="N38" s="295"/>
      <c r="O38" s="296"/>
      <c r="P38" s="294"/>
      <c r="Q38" s="295"/>
      <c r="R38" s="296"/>
    </row>
    <row r="39" spans="2:18" ht="24">
      <c r="B39" s="412"/>
      <c r="C39" s="314" t="s">
        <v>769</v>
      </c>
      <c r="D39" s="294"/>
      <c r="E39" s="295"/>
      <c r="F39" s="301"/>
      <c r="G39" s="297"/>
      <c r="H39" s="298"/>
      <c r="I39" s="420"/>
      <c r="J39" s="297"/>
      <c r="K39" s="298"/>
      <c r="L39" s="420"/>
      <c r="M39" s="294"/>
      <c r="N39" s="295"/>
      <c r="O39" s="296"/>
      <c r="P39" s="294"/>
      <c r="Q39" s="295"/>
      <c r="R39" s="296"/>
    </row>
    <row r="40" spans="2:18">
      <c r="B40" s="412"/>
      <c r="C40" s="280" t="s">
        <v>23</v>
      </c>
      <c r="D40" s="294"/>
      <c r="E40" s="295"/>
      <c r="F40" s="301"/>
      <c r="G40" s="297"/>
      <c r="H40" s="298"/>
      <c r="I40" s="420"/>
      <c r="J40" s="297"/>
      <c r="K40" s="298"/>
      <c r="L40" s="420"/>
      <c r="M40" s="294"/>
      <c r="N40" s="295"/>
      <c r="O40" s="296"/>
      <c r="P40" s="294"/>
      <c r="Q40" s="295"/>
      <c r="R40" s="296"/>
    </row>
    <row r="41" spans="2:18">
      <c r="B41" s="412"/>
      <c r="C41" s="314" t="s">
        <v>770</v>
      </c>
      <c r="D41" s="294"/>
      <c r="E41" s="295"/>
      <c r="F41" s="301"/>
      <c r="G41" s="297"/>
      <c r="H41" s="298"/>
      <c r="I41" s="420"/>
      <c r="J41" s="297"/>
      <c r="K41" s="298"/>
      <c r="L41" s="420"/>
      <c r="M41" s="294"/>
      <c r="N41" s="295"/>
      <c r="O41" s="296"/>
      <c r="P41" s="294"/>
      <c r="Q41" s="295"/>
      <c r="R41" s="296"/>
    </row>
    <row r="42" spans="2:18">
      <c r="B42" s="412"/>
      <c r="C42" s="280" t="s">
        <v>23</v>
      </c>
      <c r="D42" s="294"/>
      <c r="E42" s="295"/>
      <c r="F42" s="301"/>
      <c r="G42" s="297"/>
      <c r="H42" s="298"/>
      <c r="I42" s="420"/>
      <c r="J42" s="297"/>
      <c r="K42" s="298"/>
      <c r="L42" s="420"/>
      <c r="M42" s="294"/>
      <c r="N42" s="295"/>
      <c r="O42" s="296"/>
      <c r="P42" s="294"/>
      <c r="Q42" s="295"/>
      <c r="R42" s="296"/>
    </row>
    <row r="43" spans="2:18" ht="24">
      <c r="B43" s="412"/>
      <c r="C43" s="314" t="s">
        <v>771</v>
      </c>
      <c r="D43" s="294"/>
      <c r="E43" s="295"/>
      <c r="F43" s="301"/>
      <c r="G43" s="297"/>
      <c r="H43" s="298"/>
      <c r="I43" s="420"/>
      <c r="J43" s="297"/>
      <c r="K43" s="298"/>
      <c r="L43" s="420"/>
      <c r="M43" s="294"/>
      <c r="N43" s="295"/>
      <c r="O43" s="296"/>
      <c r="P43" s="294"/>
      <c r="Q43" s="295"/>
      <c r="R43" s="296"/>
    </row>
    <row r="44" spans="2:18">
      <c r="B44" s="412"/>
      <c r="C44" s="280" t="s">
        <v>23</v>
      </c>
      <c r="D44" s="294"/>
      <c r="E44" s="295"/>
      <c r="F44" s="301"/>
      <c r="G44" s="297"/>
      <c r="H44" s="298"/>
      <c r="I44" s="420"/>
      <c r="J44" s="297"/>
      <c r="K44" s="298"/>
      <c r="L44" s="420"/>
      <c r="M44" s="294"/>
      <c r="N44" s="295"/>
      <c r="O44" s="296"/>
      <c r="P44" s="294"/>
      <c r="Q44" s="295"/>
      <c r="R44" s="296"/>
    </row>
    <row r="45" spans="2:18" ht="24">
      <c r="B45" s="412"/>
      <c r="C45" s="314" t="s">
        <v>772</v>
      </c>
      <c r="D45" s="294"/>
      <c r="E45" s="295"/>
      <c r="F45" s="301"/>
      <c r="G45" s="297"/>
      <c r="H45" s="298"/>
      <c r="I45" s="420"/>
      <c r="J45" s="297"/>
      <c r="K45" s="298"/>
      <c r="L45" s="420"/>
      <c r="M45" s="294"/>
      <c r="N45" s="295"/>
      <c r="O45" s="296"/>
      <c r="P45" s="294"/>
      <c r="Q45" s="295"/>
      <c r="R45" s="296"/>
    </row>
    <row r="46" spans="2:18">
      <c r="B46" s="412"/>
      <c r="C46" s="280" t="s">
        <v>23</v>
      </c>
      <c r="D46" s="294"/>
      <c r="E46" s="295"/>
      <c r="F46" s="301"/>
      <c r="G46" s="297"/>
      <c r="H46" s="298"/>
      <c r="I46" s="420"/>
      <c r="J46" s="297"/>
      <c r="K46" s="298"/>
      <c r="L46" s="420"/>
      <c r="M46" s="294"/>
      <c r="N46" s="295"/>
      <c r="O46" s="296"/>
      <c r="P46" s="294"/>
      <c r="Q46" s="295"/>
      <c r="R46" s="296"/>
    </row>
    <row r="47" spans="2:18">
      <c r="B47" s="412"/>
      <c r="C47" s="314" t="s">
        <v>773</v>
      </c>
      <c r="D47" s="294"/>
      <c r="E47" s="295"/>
      <c r="F47" s="301"/>
      <c r="G47" s="297"/>
      <c r="H47" s="298"/>
      <c r="I47" s="420"/>
      <c r="J47" s="297"/>
      <c r="K47" s="298"/>
      <c r="L47" s="420"/>
      <c r="M47" s="294"/>
      <c r="N47" s="295"/>
      <c r="O47" s="296"/>
      <c r="P47" s="294"/>
      <c r="Q47" s="295"/>
      <c r="R47" s="296"/>
    </row>
    <row r="48" spans="2:18">
      <c r="B48" s="412"/>
      <c r="C48" s="280" t="s">
        <v>23</v>
      </c>
      <c r="D48" s="294"/>
      <c r="E48" s="295"/>
      <c r="F48" s="301"/>
      <c r="G48" s="297"/>
      <c r="H48" s="298"/>
      <c r="I48" s="420"/>
      <c r="J48" s="297"/>
      <c r="K48" s="298"/>
      <c r="L48" s="420"/>
      <c r="M48" s="294"/>
      <c r="N48" s="295"/>
      <c r="O48" s="296"/>
      <c r="P48" s="294"/>
      <c r="Q48" s="295"/>
      <c r="R48" s="296"/>
    </row>
    <row r="49" spans="2:18">
      <c r="B49" s="412"/>
      <c r="C49" s="314" t="s">
        <v>36</v>
      </c>
      <c r="D49" s="288"/>
      <c r="E49" s="289"/>
      <c r="F49" s="421"/>
      <c r="G49" s="291"/>
      <c r="H49" s="292"/>
      <c r="I49" s="422"/>
      <c r="J49" s="291"/>
      <c r="K49" s="292"/>
      <c r="L49" s="422"/>
      <c r="M49" s="288"/>
      <c r="N49" s="289"/>
      <c r="O49" s="290"/>
      <c r="P49" s="288"/>
      <c r="Q49" s="289"/>
      <c r="R49" s="290"/>
    </row>
    <row r="50" spans="2:18" ht="13.5" thickBot="1">
      <c r="B50" s="423"/>
      <c r="C50" s="284" t="s">
        <v>23</v>
      </c>
      <c r="D50" s="302"/>
      <c r="E50" s="303"/>
      <c r="F50" s="424"/>
      <c r="G50" s="305"/>
      <c r="H50" s="306"/>
      <c r="I50" s="425"/>
      <c r="J50" s="305"/>
      <c r="K50" s="306"/>
      <c r="L50" s="425"/>
      <c r="M50" s="302"/>
      <c r="N50" s="303"/>
      <c r="O50" s="304"/>
      <c r="P50" s="302"/>
      <c r="Q50" s="303"/>
      <c r="R50" s="304"/>
    </row>
    <row r="51" spans="2:18" ht="7.9" customHeight="1"/>
  </sheetData>
  <sheetProtection password="D6CB" sheet="1" objects="1" scenarios="1" formatCells="0" formatColumns="0" formatRows="0" insertColumns="0" insertRows="0" deleteColumns="0" deleteRows="0" selectLockedCells="1"/>
  <mergeCells count="7">
    <mergeCell ref="P4:R4"/>
    <mergeCell ref="M4:O4"/>
    <mergeCell ref="B4:B5"/>
    <mergeCell ref="C4:C5"/>
    <mergeCell ref="D4:F4"/>
    <mergeCell ref="G4:I4"/>
    <mergeCell ref="J4:L4"/>
  </mergeCells>
  <pageMargins left="0.39370078740157483" right="0.39370078740157483" top="0.39370078740157483" bottom="0.39370078740157483" header="0" footer="0"/>
  <pageSetup paperSize="9" scale="6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8">
    <pageSetUpPr fitToPage="1"/>
  </sheetPr>
  <dimension ref="A1:G20"/>
  <sheetViews>
    <sheetView showGridLines="0" view="pageBreakPreview" zoomScale="80" zoomScaleNormal="85" zoomScaleSheetLayoutView="80" workbookViewId="0">
      <selection activeCell="H17" sqref="H17"/>
    </sheetView>
  </sheetViews>
  <sheetFormatPr defaultColWidth="9.140625" defaultRowHeight="12.75"/>
  <cols>
    <col min="1" max="1" width="1.7109375" style="1" customWidth="1"/>
    <col min="2" max="2" width="58.140625" style="1" customWidth="1"/>
    <col min="3" max="6" width="11" style="1" customWidth="1"/>
    <col min="7" max="7" width="11.28515625" style="80" customWidth="1"/>
    <col min="8" max="8" width="1.7109375" style="1" customWidth="1"/>
    <col min="9" max="16384" width="9.140625" style="1"/>
  </cols>
  <sheetData>
    <row r="1" spans="1:7" ht="7.9" customHeight="1">
      <c r="A1" s="574"/>
      <c r="B1" s="574"/>
      <c r="C1" s="574"/>
      <c r="D1" s="574"/>
      <c r="E1" s="574"/>
      <c r="F1" s="574"/>
      <c r="G1" s="796"/>
    </row>
    <row r="2" spans="1:7" ht="15.75">
      <c r="A2" s="574"/>
      <c r="B2" s="580" t="s">
        <v>742</v>
      </c>
      <c r="C2" s="580"/>
      <c r="D2" s="580"/>
      <c r="E2" s="580"/>
      <c r="F2" s="580"/>
      <c r="G2" s="796"/>
    </row>
    <row r="3" spans="1:7" ht="7.9" customHeight="1" thickBot="1">
      <c r="A3" s="574"/>
      <c r="B3" s="624"/>
      <c r="C3" s="624"/>
      <c r="D3" s="624"/>
      <c r="E3" s="624"/>
      <c r="F3" s="624"/>
      <c r="G3" s="796"/>
    </row>
    <row r="4" spans="1:7" ht="15.75" thickBot="1">
      <c r="A4" s="574"/>
      <c r="B4" s="1116" t="s">
        <v>725</v>
      </c>
      <c r="C4" s="1117">
        <v>2012</v>
      </c>
      <c r="D4" s="1117">
        <v>2013</v>
      </c>
      <c r="E4" s="1117">
        <v>2014</v>
      </c>
      <c r="F4" s="1118">
        <v>2015</v>
      </c>
      <c r="G4" s="1118">
        <v>2016</v>
      </c>
    </row>
    <row r="5" spans="1:7" ht="25.5">
      <c r="B5" s="1119" t="s">
        <v>739</v>
      </c>
      <c r="C5" s="1123">
        <f>SUM(C6:C7)</f>
        <v>0</v>
      </c>
      <c r="D5" s="1123">
        <f t="shared" ref="D5:F5" si="0">SUM(D6:D7)</f>
        <v>0</v>
      </c>
      <c r="E5" s="1123">
        <f t="shared" si="0"/>
        <v>0</v>
      </c>
      <c r="F5" s="1124">
        <f t="shared" si="0"/>
        <v>0</v>
      </c>
      <c r="G5" s="1124">
        <f t="shared" ref="G5" si="1">SUM(G6:G7)</f>
        <v>0</v>
      </c>
    </row>
    <row r="6" spans="1:7">
      <c r="B6" s="1120" t="s">
        <v>740</v>
      </c>
      <c r="C6" s="426"/>
      <c r="D6" s="426"/>
      <c r="E6" s="426"/>
      <c r="F6" s="427"/>
      <c r="G6" s="427"/>
    </row>
    <row r="7" spans="1:7">
      <c r="B7" s="1120" t="s">
        <v>741</v>
      </c>
      <c r="C7" s="426"/>
      <c r="D7" s="426"/>
      <c r="E7" s="426"/>
      <c r="F7" s="427"/>
      <c r="G7" s="427"/>
    </row>
    <row r="8" spans="1:7" ht="25.5">
      <c r="B8" s="1121" t="s">
        <v>743</v>
      </c>
      <c r="C8" s="1125">
        <f>SUM(C9:C10)</f>
        <v>0</v>
      </c>
      <c r="D8" s="1125">
        <f t="shared" ref="D8" si="2">SUM(D9:D10)</f>
        <v>0</v>
      </c>
      <c r="E8" s="1125">
        <f t="shared" ref="E8" si="3">SUM(E9:E10)</f>
        <v>0</v>
      </c>
      <c r="F8" s="1126">
        <f t="shared" ref="F8:G8" si="4">SUM(F9:F10)</f>
        <v>0</v>
      </c>
      <c r="G8" s="1126">
        <f t="shared" si="4"/>
        <v>0</v>
      </c>
    </row>
    <row r="9" spans="1:7">
      <c r="B9" s="1120" t="s">
        <v>744</v>
      </c>
      <c r="C9" s="426"/>
      <c r="D9" s="426"/>
      <c r="E9" s="426"/>
      <c r="F9" s="427"/>
      <c r="G9" s="427"/>
    </row>
    <row r="10" spans="1:7">
      <c r="B10" s="1120" t="s">
        <v>745</v>
      </c>
      <c r="C10" s="426"/>
      <c r="D10" s="426"/>
      <c r="E10" s="426"/>
      <c r="F10" s="427"/>
      <c r="G10" s="427"/>
    </row>
    <row r="11" spans="1:7">
      <c r="B11" s="1121" t="s">
        <v>957</v>
      </c>
      <c r="C11" s="1125">
        <f>SUM(C12:C13)</f>
        <v>0</v>
      </c>
      <c r="D11" s="1125">
        <f t="shared" ref="D11" si="5">SUM(D12:D13)</f>
        <v>0</v>
      </c>
      <c r="E11" s="1125">
        <f t="shared" ref="E11" si="6">SUM(E12:E13)</f>
        <v>0</v>
      </c>
      <c r="F11" s="1126">
        <f t="shared" ref="F11:G11" si="7">SUM(F12:F13)</f>
        <v>0</v>
      </c>
      <c r="G11" s="1126">
        <f t="shared" si="7"/>
        <v>0</v>
      </c>
    </row>
    <row r="12" spans="1:7">
      <c r="B12" s="1120" t="s">
        <v>746</v>
      </c>
      <c r="C12" s="426"/>
      <c r="D12" s="426"/>
      <c r="E12" s="426"/>
      <c r="F12" s="427"/>
      <c r="G12" s="427"/>
    </row>
    <row r="13" spans="1:7">
      <c r="B13" s="1120" t="s">
        <v>747</v>
      </c>
      <c r="C13" s="426"/>
      <c r="D13" s="426"/>
      <c r="E13" s="426"/>
      <c r="F13" s="427"/>
      <c r="G13" s="427"/>
    </row>
    <row r="14" spans="1:7" ht="25.5">
      <c r="B14" s="1121" t="s">
        <v>956</v>
      </c>
      <c r="C14" s="1125">
        <f>SUM(C15:C16)</f>
        <v>0</v>
      </c>
      <c r="D14" s="1125">
        <f t="shared" ref="D14" si="8">SUM(D15:D16)</f>
        <v>0</v>
      </c>
      <c r="E14" s="1125">
        <f t="shared" ref="E14" si="9">SUM(E15:E16)</f>
        <v>0</v>
      </c>
      <c r="F14" s="1126">
        <f t="shared" ref="F14:G14" si="10">SUM(F15:F16)</f>
        <v>0</v>
      </c>
      <c r="G14" s="1126">
        <f t="shared" si="10"/>
        <v>0</v>
      </c>
    </row>
    <row r="15" spans="1:7">
      <c r="B15" s="1120" t="s">
        <v>748</v>
      </c>
      <c r="C15" s="426"/>
      <c r="D15" s="426"/>
      <c r="E15" s="426"/>
      <c r="F15" s="427"/>
      <c r="G15" s="427"/>
    </row>
    <row r="16" spans="1:7">
      <c r="B16" s="1120" t="s">
        <v>749</v>
      </c>
      <c r="C16" s="426"/>
      <c r="D16" s="426"/>
      <c r="E16" s="426"/>
      <c r="F16" s="427"/>
      <c r="G16" s="427"/>
    </row>
    <row r="17" spans="2:7" ht="25.5">
      <c r="B17" s="1121" t="s">
        <v>955</v>
      </c>
      <c r="C17" s="1125">
        <f>SUM(C18:C19)</f>
        <v>0</v>
      </c>
      <c r="D17" s="1125">
        <f t="shared" ref="D17" si="11">SUM(D18:D19)</f>
        <v>0</v>
      </c>
      <c r="E17" s="1125">
        <f t="shared" ref="E17" si="12">SUM(E18:E19)</f>
        <v>0</v>
      </c>
      <c r="F17" s="1126">
        <f t="shared" ref="F17:G17" si="13">SUM(F18:F19)</f>
        <v>0</v>
      </c>
      <c r="G17" s="1126">
        <f t="shared" si="13"/>
        <v>0</v>
      </c>
    </row>
    <row r="18" spans="2:7">
      <c r="B18" s="1120" t="s">
        <v>750</v>
      </c>
      <c r="C18" s="426"/>
      <c r="D18" s="426"/>
      <c r="E18" s="426"/>
      <c r="F18" s="427"/>
      <c r="G18" s="427"/>
    </row>
    <row r="19" spans="2:7" ht="13.5" thickBot="1">
      <c r="B19" s="1122" t="s">
        <v>751</v>
      </c>
      <c r="C19" s="428"/>
      <c r="D19" s="428"/>
      <c r="E19" s="428"/>
      <c r="F19" s="429"/>
      <c r="G19" s="429"/>
    </row>
    <row r="20" spans="2:7" ht="7.9" customHeight="1">
      <c r="B20" s="197"/>
      <c r="C20" s="197"/>
      <c r="D20" s="197"/>
      <c r="E20" s="197"/>
      <c r="F20" s="197"/>
      <c r="G20" s="197"/>
    </row>
  </sheetData>
  <sheetProtection password="D6CB" sheet="1" objects="1" scenarios="1" formatCells="0" formatColumns="0" formatRows="0" selectLockedCells="1"/>
  <pageMargins left="0.39370078740157483" right="0.39370078740157483" top="0.39370078740157483" bottom="0.39370078740157483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9">
    <pageSetUpPr fitToPage="1"/>
  </sheetPr>
  <dimension ref="A1:G25"/>
  <sheetViews>
    <sheetView showGridLines="0" view="pageBreakPreview" zoomScale="80" zoomScaleSheetLayoutView="80" workbookViewId="0">
      <selection activeCell="H15" sqref="H15"/>
    </sheetView>
  </sheetViews>
  <sheetFormatPr defaultColWidth="8.85546875" defaultRowHeight="12.75"/>
  <cols>
    <col min="1" max="1" width="1.7109375" style="83" customWidth="1"/>
    <col min="2" max="2" width="18" style="83" customWidth="1"/>
    <col min="3" max="3" width="17.85546875" style="83" bestFit="1" customWidth="1"/>
    <col min="4" max="4" width="21" style="83" bestFit="1" customWidth="1"/>
    <col min="5" max="5" width="16.5703125" style="83" customWidth="1"/>
    <col min="6" max="6" width="17.28515625" style="83" customWidth="1"/>
    <col min="7" max="7" width="19.140625" style="83" customWidth="1"/>
    <col min="8" max="8" width="1.7109375" style="83" customWidth="1"/>
    <col min="9" max="16384" width="8.85546875" style="83"/>
  </cols>
  <sheetData>
    <row r="1" spans="1:7" ht="7.9" customHeight="1">
      <c r="A1" s="756"/>
      <c r="B1" s="756"/>
      <c r="C1" s="756"/>
      <c r="D1" s="756"/>
      <c r="E1" s="756"/>
      <c r="F1" s="756"/>
      <c r="G1" s="756"/>
    </row>
    <row r="2" spans="1:7" ht="15.75">
      <c r="A2" s="756"/>
      <c r="B2" s="638" t="s">
        <v>1047</v>
      </c>
      <c r="C2" s="756"/>
      <c r="D2" s="1055"/>
      <c r="E2" s="756"/>
      <c r="F2" s="756"/>
      <c r="G2" s="756"/>
    </row>
    <row r="3" spans="1:7" ht="7.9" customHeight="1" thickBot="1">
      <c r="A3" s="756"/>
      <c r="B3" s="638"/>
      <c r="C3" s="756"/>
      <c r="D3" s="1055"/>
      <c r="E3" s="756"/>
      <c r="F3" s="756"/>
      <c r="G3" s="756"/>
    </row>
    <row r="4" spans="1:7" ht="15.75" thickBot="1">
      <c r="A4" s="756"/>
      <c r="B4" s="1316" t="s">
        <v>1086</v>
      </c>
      <c r="C4" s="1317"/>
      <c r="D4" s="1317"/>
      <c r="E4" s="1317"/>
      <c r="F4" s="1317"/>
      <c r="G4" s="1318"/>
    </row>
    <row r="5" spans="1:7" ht="39" thickBot="1">
      <c r="A5" s="756"/>
      <c r="B5" s="1127" t="s">
        <v>474</v>
      </c>
      <c r="C5" s="727" t="s">
        <v>729</v>
      </c>
      <c r="D5" s="726" t="s">
        <v>937</v>
      </c>
      <c r="E5" s="727" t="s">
        <v>727</v>
      </c>
      <c r="F5" s="727" t="s">
        <v>728</v>
      </c>
      <c r="G5" s="728" t="s">
        <v>475</v>
      </c>
    </row>
    <row r="6" spans="1:7">
      <c r="B6" s="210"/>
      <c r="C6" s="207"/>
      <c r="D6" s="207"/>
      <c r="E6" s="207"/>
      <c r="F6" s="207"/>
      <c r="G6" s="208"/>
    </row>
    <row r="7" spans="1:7">
      <c r="B7" s="206"/>
      <c r="C7" s="202"/>
      <c r="D7" s="202"/>
      <c r="E7" s="202"/>
      <c r="F7" s="202"/>
      <c r="G7" s="203"/>
    </row>
    <row r="8" spans="1:7">
      <c r="B8" s="206"/>
      <c r="C8" s="202"/>
      <c r="D8" s="202"/>
      <c r="E8" s="202"/>
      <c r="F8" s="202"/>
      <c r="G8" s="203"/>
    </row>
    <row r="9" spans="1:7">
      <c r="B9" s="206"/>
      <c r="C9" s="202"/>
      <c r="D9" s="202"/>
      <c r="E9" s="202"/>
      <c r="F9" s="202"/>
      <c r="G9" s="203"/>
    </row>
    <row r="10" spans="1:7">
      <c r="B10" s="206"/>
      <c r="C10" s="202"/>
      <c r="D10" s="202"/>
      <c r="E10" s="202"/>
      <c r="F10" s="202"/>
      <c r="G10" s="203"/>
    </row>
    <row r="11" spans="1:7">
      <c r="B11" s="206"/>
      <c r="C11" s="202"/>
      <c r="D11" s="202"/>
      <c r="E11" s="202"/>
      <c r="F11" s="202"/>
      <c r="G11" s="203"/>
    </row>
    <row r="12" spans="1:7">
      <c r="B12" s="206"/>
      <c r="C12" s="202"/>
      <c r="D12" s="202"/>
      <c r="E12" s="202"/>
      <c r="F12" s="202"/>
      <c r="G12" s="203"/>
    </row>
    <row r="13" spans="1:7" ht="13.5" thickBot="1">
      <c r="B13" s="209"/>
      <c r="C13" s="204"/>
      <c r="D13" s="204"/>
      <c r="E13" s="204"/>
      <c r="F13" s="204"/>
      <c r="G13" s="205"/>
    </row>
    <row r="14" spans="1:7" ht="13.5" thickBot="1"/>
    <row r="15" spans="1:7" ht="15.75" thickBot="1">
      <c r="B15" s="1316" t="s">
        <v>1087</v>
      </c>
      <c r="C15" s="1317"/>
      <c r="D15" s="1317"/>
      <c r="E15" s="1317"/>
      <c r="F15" s="1317"/>
      <c r="G15" s="1318"/>
    </row>
    <row r="16" spans="1:7" ht="39" thickBot="1">
      <c r="B16" s="1127" t="s">
        <v>474</v>
      </c>
      <c r="C16" s="727" t="s">
        <v>729</v>
      </c>
      <c r="D16" s="726" t="s">
        <v>726</v>
      </c>
      <c r="E16" s="727" t="s">
        <v>727</v>
      </c>
      <c r="F16" s="727" t="s">
        <v>728</v>
      </c>
      <c r="G16" s="728" t="s">
        <v>475</v>
      </c>
    </row>
    <row r="17" spans="2:7">
      <c r="B17" s="210"/>
      <c r="C17" s="207"/>
      <c r="D17" s="207"/>
      <c r="E17" s="207"/>
      <c r="F17" s="207"/>
      <c r="G17" s="208"/>
    </row>
    <row r="18" spans="2:7">
      <c r="B18" s="206"/>
      <c r="C18" s="202"/>
      <c r="D18" s="202"/>
      <c r="E18" s="202"/>
      <c r="F18" s="202"/>
      <c r="G18" s="203"/>
    </row>
    <row r="19" spans="2:7">
      <c r="B19" s="206"/>
      <c r="C19" s="202"/>
      <c r="D19" s="202"/>
      <c r="E19" s="202"/>
      <c r="F19" s="202"/>
      <c r="G19" s="203"/>
    </row>
    <row r="20" spans="2:7">
      <c r="B20" s="206"/>
      <c r="C20" s="202"/>
      <c r="D20" s="202"/>
      <c r="E20" s="202"/>
      <c r="F20" s="202"/>
      <c r="G20" s="203"/>
    </row>
    <row r="21" spans="2:7">
      <c r="B21" s="206"/>
      <c r="C21" s="202"/>
      <c r="D21" s="202"/>
      <c r="E21" s="202"/>
      <c r="F21" s="202"/>
      <c r="G21" s="203"/>
    </row>
    <row r="22" spans="2:7">
      <c r="B22" s="206"/>
      <c r="C22" s="202"/>
      <c r="D22" s="202"/>
      <c r="E22" s="202"/>
      <c r="F22" s="202"/>
      <c r="G22" s="203"/>
    </row>
    <row r="23" spans="2:7">
      <c r="B23" s="206"/>
      <c r="C23" s="202"/>
      <c r="D23" s="202"/>
      <c r="E23" s="202"/>
      <c r="F23" s="202"/>
      <c r="G23" s="203"/>
    </row>
    <row r="24" spans="2:7" ht="13.5" thickBot="1">
      <c r="B24" s="209"/>
      <c r="C24" s="204"/>
      <c r="D24" s="204"/>
      <c r="E24" s="204"/>
      <c r="F24" s="204"/>
      <c r="G24" s="205"/>
    </row>
    <row r="25" spans="2:7" ht="7.9" customHeight="1"/>
  </sheetData>
  <sheetProtection password="D6CB" sheet="1" objects="1" scenarios="1" formatCells="0" formatColumns="0" formatRows="0" insertColumns="0" insertRows="0" deleteColumns="0" deleteRows="0" selectLockedCells="1"/>
  <mergeCells count="2">
    <mergeCell ref="B4:G4"/>
    <mergeCell ref="B15:G15"/>
  </mergeCells>
  <pageMargins left="0.39370078740157483" right="0.39370078740157483" top="0.39370078740157483" bottom="0.39370078740157483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0"/>
  <dimension ref="B1:P104"/>
  <sheetViews>
    <sheetView showGridLines="0" view="pageBreakPreview" zoomScale="80" zoomScaleNormal="100" zoomScaleSheetLayoutView="80" workbookViewId="0">
      <selection activeCell="U6" sqref="U6"/>
    </sheetView>
  </sheetViews>
  <sheetFormatPr defaultColWidth="9.140625" defaultRowHeight="15" customHeight="1"/>
  <cols>
    <col min="1" max="1" width="1.7109375" style="130" customWidth="1"/>
    <col min="2" max="2" width="26.7109375" style="1128" customWidth="1"/>
    <col min="3" max="14" width="11.140625" style="130" customWidth="1"/>
    <col min="15" max="15" width="12.5703125" style="130" customWidth="1"/>
    <col min="16" max="16" width="17.28515625" style="130" customWidth="1"/>
    <col min="17" max="17" width="1.7109375" style="130" customWidth="1"/>
    <col min="18" max="16384" width="9.140625" style="130"/>
  </cols>
  <sheetData>
    <row r="1" spans="2:16" ht="9" customHeight="1"/>
    <row r="2" spans="2:16" ht="19.5" customHeight="1">
      <c r="B2" s="638" t="s">
        <v>732</v>
      </c>
      <c r="C2" s="1136"/>
      <c r="D2" s="1128"/>
      <c r="E2" s="1128"/>
      <c r="F2" s="1128"/>
      <c r="G2" s="1128"/>
      <c r="H2" s="1128"/>
      <c r="I2" s="1128"/>
      <c r="J2" s="1128"/>
      <c r="K2" s="1128"/>
      <c r="L2" s="1128"/>
      <c r="M2" s="1128"/>
      <c r="N2" s="1128"/>
      <c r="O2" s="1128"/>
      <c r="P2" s="1128"/>
    </row>
    <row r="3" spans="2:16" ht="7.9" customHeight="1" thickBot="1">
      <c r="B3" s="1129"/>
      <c r="C3" s="1137"/>
      <c r="D3" s="1128"/>
      <c r="E3" s="1128"/>
      <c r="F3" s="1128"/>
      <c r="G3" s="1128"/>
      <c r="H3" s="1128"/>
      <c r="I3" s="1128"/>
      <c r="J3" s="1128"/>
      <c r="K3" s="1128"/>
      <c r="L3" s="1128"/>
      <c r="M3" s="1128"/>
      <c r="N3" s="1128"/>
      <c r="O3" s="1128"/>
      <c r="P3" s="1128"/>
    </row>
    <row r="4" spans="2:16" ht="15.75" thickBot="1">
      <c r="B4" s="1130">
        <v>2008</v>
      </c>
      <c r="C4" s="1319" t="s">
        <v>517</v>
      </c>
      <c r="D4" s="1320"/>
      <c r="E4" s="1320"/>
      <c r="F4" s="1320"/>
      <c r="G4" s="1320"/>
      <c r="H4" s="1320"/>
      <c r="I4" s="1320"/>
      <c r="J4" s="1320"/>
      <c r="K4" s="1320"/>
      <c r="L4" s="1320"/>
      <c r="M4" s="1320"/>
      <c r="N4" s="1320"/>
      <c r="O4" s="1321"/>
      <c r="P4" s="1138"/>
    </row>
    <row r="5" spans="2:16" ht="23.25" customHeight="1">
      <c r="B5" s="1131" t="s">
        <v>99</v>
      </c>
      <c r="C5" s="520" t="s">
        <v>4</v>
      </c>
      <c r="D5" s="521" t="s">
        <v>5</v>
      </c>
      <c r="E5" s="521" t="s">
        <v>6</v>
      </c>
      <c r="F5" s="521" t="s">
        <v>7</v>
      </c>
      <c r="G5" s="521" t="s">
        <v>8</v>
      </c>
      <c r="H5" s="521" t="s">
        <v>9</v>
      </c>
      <c r="I5" s="521" t="s">
        <v>10</v>
      </c>
      <c r="J5" s="521" t="s">
        <v>11</v>
      </c>
      <c r="K5" s="521" t="s">
        <v>12</v>
      </c>
      <c r="L5" s="521" t="s">
        <v>13</v>
      </c>
      <c r="M5" s="521" t="s">
        <v>14</v>
      </c>
      <c r="N5" s="521" t="s">
        <v>15</v>
      </c>
      <c r="O5" s="522" t="s">
        <v>16</v>
      </c>
      <c r="P5" s="523" t="s">
        <v>516</v>
      </c>
    </row>
    <row r="6" spans="2:16" ht="15" customHeight="1">
      <c r="B6" s="1132" t="s">
        <v>17</v>
      </c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1147">
        <f t="shared" ref="O6:O11" si="0">SUM(C6:N6)</f>
        <v>0</v>
      </c>
      <c r="P6" s="220"/>
    </row>
    <row r="7" spans="2:16" ht="15" customHeight="1">
      <c r="B7" s="1132" t="s">
        <v>18</v>
      </c>
      <c r="C7" s="218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1147">
        <f t="shared" si="0"/>
        <v>0</v>
      </c>
      <c r="P7" s="220"/>
    </row>
    <row r="8" spans="2:16" ht="15" customHeight="1">
      <c r="B8" s="1132" t="s">
        <v>19</v>
      </c>
      <c r="C8" s="218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1147">
        <f t="shared" si="0"/>
        <v>0</v>
      </c>
      <c r="P8" s="220"/>
    </row>
    <row r="9" spans="2:16" ht="15" customHeight="1">
      <c r="B9" s="1132" t="s">
        <v>20</v>
      </c>
      <c r="C9" s="218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1147">
        <f t="shared" si="0"/>
        <v>0</v>
      </c>
      <c r="P9" s="220"/>
    </row>
    <row r="10" spans="2:16" s="221" customFormat="1" ht="15" customHeight="1">
      <c r="B10" s="1132" t="s">
        <v>21</v>
      </c>
      <c r="C10" s="218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19"/>
      <c r="O10" s="1147">
        <f t="shared" si="0"/>
        <v>0</v>
      </c>
      <c r="P10" s="220"/>
    </row>
    <row r="11" spans="2:16" s="221" customFormat="1" ht="15" customHeight="1" thickBot="1">
      <c r="B11" s="1133" t="s">
        <v>22</v>
      </c>
      <c r="C11" s="222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1148">
        <f t="shared" si="0"/>
        <v>0</v>
      </c>
      <c r="P11" s="224"/>
    </row>
    <row r="12" spans="2:16" s="1135" customFormat="1" ht="15" customHeight="1" thickBot="1">
      <c r="B12" s="1134" t="s">
        <v>23</v>
      </c>
      <c r="C12" s="1143">
        <f>SUM(C6:C11)</f>
        <v>0</v>
      </c>
      <c r="D12" s="1144">
        <f t="shared" ref="D12:P12" si="1">SUM(D6:D11)</f>
        <v>0</v>
      </c>
      <c r="E12" s="1144">
        <f t="shared" si="1"/>
        <v>0</v>
      </c>
      <c r="F12" s="1144">
        <f t="shared" si="1"/>
        <v>0</v>
      </c>
      <c r="G12" s="1144">
        <f t="shared" si="1"/>
        <v>0</v>
      </c>
      <c r="H12" s="1144">
        <f t="shared" si="1"/>
        <v>0</v>
      </c>
      <c r="I12" s="1144">
        <f t="shared" si="1"/>
        <v>0</v>
      </c>
      <c r="J12" s="1144">
        <f t="shared" si="1"/>
        <v>0</v>
      </c>
      <c r="K12" s="1144">
        <f t="shared" si="1"/>
        <v>0</v>
      </c>
      <c r="L12" s="1144">
        <f t="shared" si="1"/>
        <v>0</v>
      </c>
      <c r="M12" s="1144">
        <f t="shared" si="1"/>
        <v>0</v>
      </c>
      <c r="N12" s="1144">
        <f t="shared" si="1"/>
        <v>0</v>
      </c>
      <c r="O12" s="1145">
        <f t="shared" si="1"/>
        <v>0</v>
      </c>
      <c r="P12" s="1146">
        <f t="shared" si="1"/>
        <v>0</v>
      </c>
    </row>
    <row r="13" spans="2:16" ht="15" customHeight="1" thickBot="1">
      <c r="B13" s="1135"/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</row>
    <row r="14" spans="2:16" s="1128" customFormat="1" ht="15.75" thickBot="1">
      <c r="B14" s="1130">
        <v>2009</v>
      </c>
      <c r="C14" s="1319" t="s">
        <v>517</v>
      </c>
      <c r="D14" s="1320"/>
      <c r="E14" s="1320"/>
      <c r="F14" s="1320"/>
      <c r="G14" s="1320"/>
      <c r="H14" s="1320"/>
      <c r="I14" s="1320"/>
      <c r="J14" s="1320"/>
      <c r="K14" s="1320"/>
      <c r="L14" s="1320"/>
      <c r="M14" s="1320"/>
      <c r="N14" s="1320"/>
      <c r="O14" s="1321"/>
      <c r="P14" s="1138"/>
    </row>
    <row r="15" spans="2:16" s="1128" customFormat="1" ht="23.25" customHeight="1">
      <c r="B15" s="1131" t="s">
        <v>99</v>
      </c>
      <c r="C15" s="1139" t="s">
        <v>4</v>
      </c>
      <c r="D15" s="1140" t="s">
        <v>5</v>
      </c>
      <c r="E15" s="1140" t="s">
        <v>6</v>
      </c>
      <c r="F15" s="1140" t="s">
        <v>7</v>
      </c>
      <c r="G15" s="1140" t="s">
        <v>8</v>
      </c>
      <c r="H15" s="1140" t="s">
        <v>9</v>
      </c>
      <c r="I15" s="1140" t="s">
        <v>10</v>
      </c>
      <c r="J15" s="1140" t="s">
        <v>11</v>
      </c>
      <c r="K15" s="1140" t="s">
        <v>12</v>
      </c>
      <c r="L15" s="1140" t="s">
        <v>13</v>
      </c>
      <c r="M15" s="1140" t="s">
        <v>14</v>
      </c>
      <c r="N15" s="1140" t="s">
        <v>15</v>
      </c>
      <c r="O15" s="1141" t="s">
        <v>16</v>
      </c>
      <c r="P15" s="1142" t="s">
        <v>516</v>
      </c>
    </row>
    <row r="16" spans="2:16" ht="15" customHeight="1">
      <c r="B16" s="1132" t="s">
        <v>17</v>
      </c>
      <c r="C16" s="218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1147">
        <f t="shared" ref="O16:O21" si="2">SUM(C16:N16)</f>
        <v>0</v>
      </c>
      <c r="P16" s="220"/>
    </row>
    <row r="17" spans="2:16" ht="15" customHeight="1">
      <c r="B17" s="1132" t="s">
        <v>18</v>
      </c>
      <c r="C17" s="218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1147">
        <f t="shared" si="2"/>
        <v>0</v>
      </c>
      <c r="P17" s="220"/>
    </row>
    <row r="18" spans="2:16" ht="15" customHeight="1">
      <c r="B18" s="1132" t="s">
        <v>19</v>
      </c>
      <c r="C18" s="218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1147">
        <f t="shared" si="2"/>
        <v>0</v>
      </c>
      <c r="P18" s="220"/>
    </row>
    <row r="19" spans="2:16" ht="15" customHeight="1">
      <c r="B19" s="1132" t="s">
        <v>20</v>
      </c>
      <c r="C19" s="218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1147">
        <f t="shared" si="2"/>
        <v>0</v>
      </c>
      <c r="P19" s="220"/>
    </row>
    <row r="20" spans="2:16" s="221" customFormat="1" ht="15" customHeight="1">
      <c r="B20" s="1132" t="s">
        <v>21</v>
      </c>
      <c r="C20" s="218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1147">
        <f t="shared" si="2"/>
        <v>0</v>
      </c>
      <c r="P20" s="220"/>
    </row>
    <row r="21" spans="2:16" s="221" customFormat="1" ht="15" customHeight="1" thickBot="1">
      <c r="B21" s="1133" t="s">
        <v>22</v>
      </c>
      <c r="C21" s="222"/>
      <c r="D21" s="223"/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1148">
        <f t="shared" si="2"/>
        <v>0</v>
      </c>
      <c r="P21" s="224"/>
    </row>
    <row r="22" spans="2:16" s="1135" customFormat="1" ht="15" customHeight="1" thickBot="1">
      <c r="B22" s="1134" t="s">
        <v>23</v>
      </c>
      <c r="C22" s="1143">
        <f>SUM(C16:C21)</f>
        <v>0</v>
      </c>
      <c r="D22" s="1144">
        <f t="shared" ref="D22:P22" si="3">SUM(D16:D21)</f>
        <v>0</v>
      </c>
      <c r="E22" s="1144">
        <f t="shared" si="3"/>
        <v>0</v>
      </c>
      <c r="F22" s="1144">
        <f t="shared" si="3"/>
        <v>0</v>
      </c>
      <c r="G22" s="1144">
        <f t="shared" si="3"/>
        <v>0</v>
      </c>
      <c r="H22" s="1144">
        <f t="shared" si="3"/>
        <v>0</v>
      </c>
      <c r="I22" s="1144">
        <f t="shared" si="3"/>
        <v>0</v>
      </c>
      <c r="J22" s="1144">
        <f t="shared" si="3"/>
        <v>0</v>
      </c>
      <c r="K22" s="1144">
        <f t="shared" si="3"/>
        <v>0</v>
      </c>
      <c r="L22" s="1144">
        <f t="shared" si="3"/>
        <v>0</v>
      </c>
      <c r="M22" s="1144">
        <f t="shared" si="3"/>
        <v>0</v>
      </c>
      <c r="N22" s="1144">
        <f t="shared" si="3"/>
        <v>0</v>
      </c>
      <c r="O22" s="1145">
        <f t="shared" si="3"/>
        <v>0</v>
      </c>
      <c r="P22" s="1146">
        <f t="shared" si="3"/>
        <v>0</v>
      </c>
    </row>
    <row r="23" spans="2:16" ht="15" customHeight="1" thickBot="1">
      <c r="B23" s="1135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</row>
    <row r="24" spans="2:16" s="1128" customFormat="1" ht="15.75" thickBot="1">
      <c r="B24" s="1130">
        <v>2010</v>
      </c>
      <c r="C24" s="1319" t="s">
        <v>517</v>
      </c>
      <c r="D24" s="1320"/>
      <c r="E24" s="1320"/>
      <c r="F24" s="1320"/>
      <c r="G24" s="1320"/>
      <c r="H24" s="1320"/>
      <c r="I24" s="1320"/>
      <c r="J24" s="1320"/>
      <c r="K24" s="1320"/>
      <c r="L24" s="1320"/>
      <c r="M24" s="1320"/>
      <c r="N24" s="1320"/>
      <c r="O24" s="1321"/>
      <c r="P24" s="1138"/>
    </row>
    <row r="25" spans="2:16" s="1128" customFormat="1" ht="23.25" customHeight="1">
      <c r="B25" s="1131" t="s">
        <v>99</v>
      </c>
      <c r="C25" s="1139" t="s">
        <v>4</v>
      </c>
      <c r="D25" s="1140" t="s">
        <v>5</v>
      </c>
      <c r="E25" s="1140" t="s">
        <v>6</v>
      </c>
      <c r="F25" s="1140" t="s">
        <v>7</v>
      </c>
      <c r="G25" s="1140" t="s">
        <v>8</v>
      </c>
      <c r="H25" s="1140" t="s">
        <v>9</v>
      </c>
      <c r="I25" s="1140" t="s">
        <v>10</v>
      </c>
      <c r="J25" s="1140" t="s">
        <v>11</v>
      </c>
      <c r="K25" s="1140" t="s">
        <v>12</v>
      </c>
      <c r="L25" s="1140" t="s">
        <v>13</v>
      </c>
      <c r="M25" s="1140" t="s">
        <v>14</v>
      </c>
      <c r="N25" s="1140" t="s">
        <v>15</v>
      </c>
      <c r="O25" s="1141" t="s">
        <v>16</v>
      </c>
      <c r="P25" s="1142" t="s">
        <v>516</v>
      </c>
    </row>
    <row r="26" spans="2:16" ht="15" customHeight="1">
      <c r="B26" s="1132" t="s">
        <v>17</v>
      </c>
      <c r="C26" s="218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1147">
        <f t="shared" ref="O26:O31" si="4">SUM(C26:N26)</f>
        <v>0</v>
      </c>
      <c r="P26" s="220"/>
    </row>
    <row r="27" spans="2:16" ht="15" customHeight="1">
      <c r="B27" s="1132" t="s">
        <v>18</v>
      </c>
      <c r="C27" s="218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1147">
        <f t="shared" si="4"/>
        <v>0</v>
      </c>
      <c r="P27" s="220"/>
    </row>
    <row r="28" spans="2:16" ht="15" customHeight="1">
      <c r="B28" s="1132" t="s">
        <v>19</v>
      </c>
      <c r="C28" s="218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1147">
        <f t="shared" si="4"/>
        <v>0</v>
      </c>
      <c r="P28" s="220"/>
    </row>
    <row r="29" spans="2:16" ht="15" customHeight="1">
      <c r="B29" s="1132" t="s">
        <v>20</v>
      </c>
      <c r="C29" s="218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1147">
        <f t="shared" si="4"/>
        <v>0</v>
      </c>
      <c r="P29" s="220"/>
    </row>
    <row r="30" spans="2:16" s="221" customFormat="1" ht="15" customHeight="1">
      <c r="B30" s="1132" t="s">
        <v>21</v>
      </c>
      <c r="C30" s="218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1147">
        <f t="shared" si="4"/>
        <v>0</v>
      </c>
      <c r="P30" s="220"/>
    </row>
    <row r="31" spans="2:16" s="221" customFormat="1" ht="15" customHeight="1" thickBot="1">
      <c r="B31" s="1133" t="s">
        <v>22</v>
      </c>
      <c r="C31" s="222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1148">
        <f t="shared" si="4"/>
        <v>0</v>
      </c>
      <c r="P31" s="224"/>
    </row>
    <row r="32" spans="2:16" s="1135" customFormat="1" ht="15" customHeight="1" thickBot="1">
      <c r="B32" s="1134" t="s">
        <v>23</v>
      </c>
      <c r="C32" s="1143">
        <f>SUM(C26:C31)</f>
        <v>0</v>
      </c>
      <c r="D32" s="1144">
        <f t="shared" ref="D32:P32" si="5">SUM(D26:D31)</f>
        <v>0</v>
      </c>
      <c r="E32" s="1144">
        <f t="shared" si="5"/>
        <v>0</v>
      </c>
      <c r="F32" s="1144">
        <f t="shared" si="5"/>
        <v>0</v>
      </c>
      <c r="G32" s="1144">
        <f t="shared" si="5"/>
        <v>0</v>
      </c>
      <c r="H32" s="1144">
        <f t="shared" si="5"/>
        <v>0</v>
      </c>
      <c r="I32" s="1144">
        <f t="shared" si="5"/>
        <v>0</v>
      </c>
      <c r="J32" s="1144">
        <f t="shared" si="5"/>
        <v>0</v>
      </c>
      <c r="K32" s="1144">
        <f t="shared" si="5"/>
        <v>0</v>
      </c>
      <c r="L32" s="1144">
        <f t="shared" si="5"/>
        <v>0</v>
      </c>
      <c r="M32" s="1144">
        <f t="shared" si="5"/>
        <v>0</v>
      </c>
      <c r="N32" s="1144">
        <f t="shared" si="5"/>
        <v>0</v>
      </c>
      <c r="O32" s="1145">
        <f t="shared" si="5"/>
        <v>0</v>
      </c>
      <c r="P32" s="1146">
        <f t="shared" si="5"/>
        <v>0</v>
      </c>
    </row>
    <row r="33" spans="2:16" ht="15" customHeight="1" thickBot="1">
      <c r="B33" s="1135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</row>
    <row r="34" spans="2:16" s="1128" customFormat="1" ht="15.75" thickBot="1">
      <c r="B34" s="1130">
        <v>2011</v>
      </c>
      <c r="C34" s="1319" t="s">
        <v>517</v>
      </c>
      <c r="D34" s="1320"/>
      <c r="E34" s="1320"/>
      <c r="F34" s="1320"/>
      <c r="G34" s="1320"/>
      <c r="H34" s="1320"/>
      <c r="I34" s="1320"/>
      <c r="J34" s="1320"/>
      <c r="K34" s="1320"/>
      <c r="L34" s="1320"/>
      <c r="M34" s="1320"/>
      <c r="N34" s="1320"/>
      <c r="O34" s="1321"/>
      <c r="P34" s="1138"/>
    </row>
    <row r="35" spans="2:16" s="1128" customFormat="1" ht="23.25" customHeight="1">
      <c r="B35" s="1131" t="s">
        <v>99</v>
      </c>
      <c r="C35" s="1139" t="s">
        <v>4</v>
      </c>
      <c r="D35" s="1140" t="s">
        <v>5</v>
      </c>
      <c r="E35" s="1140" t="s">
        <v>6</v>
      </c>
      <c r="F35" s="1140" t="s">
        <v>7</v>
      </c>
      <c r="G35" s="1140" t="s">
        <v>8</v>
      </c>
      <c r="H35" s="1140" t="s">
        <v>9</v>
      </c>
      <c r="I35" s="1140" t="s">
        <v>10</v>
      </c>
      <c r="J35" s="1140" t="s">
        <v>11</v>
      </c>
      <c r="K35" s="1140" t="s">
        <v>12</v>
      </c>
      <c r="L35" s="1140" t="s">
        <v>13</v>
      </c>
      <c r="M35" s="1140" t="s">
        <v>14</v>
      </c>
      <c r="N35" s="1140" t="s">
        <v>15</v>
      </c>
      <c r="O35" s="1141" t="s">
        <v>16</v>
      </c>
      <c r="P35" s="1142" t="s">
        <v>516</v>
      </c>
    </row>
    <row r="36" spans="2:16" ht="15" customHeight="1">
      <c r="B36" s="1132" t="s">
        <v>17</v>
      </c>
      <c r="C36" s="218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1147">
        <f t="shared" ref="O36:O41" si="6">SUM(C36:N36)</f>
        <v>0</v>
      </c>
      <c r="P36" s="220"/>
    </row>
    <row r="37" spans="2:16" ht="15" customHeight="1">
      <c r="B37" s="1132" t="s">
        <v>18</v>
      </c>
      <c r="C37" s="218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1147">
        <f t="shared" si="6"/>
        <v>0</v>
      </c>
      <c r="P37" s="220"/>
    </row>
    <row r="38" spans="2:16" ht="15" customHeight="1">
      <c r="B38" s="1132" t="s">
        <v>19</v>
      </c>
      <c r="C38" s="218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1147">
        <f t="shared" si="6"/>
        <v>0</v>
      </c>
      <c r="P38" s="220"/>
    </row>
    <row r="39" spans="2:16" ht="15" customHeight="1">
      <c r="B39" s="1132" t="s">
        <v>20</v>
      </c>
      <c r="C39" s="218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1147">
        <f t="shared" si="6"/>
        <v>0</v>
      </c>
      <c r="P39" s="220"/>
    </row>
    <row r="40" spans="2:16" s="221" customFormat="1" ht="15" customHeight="1">
      <c r="B40" s="1132" t="s">
        <v>21</v>
      </c>
      <c r="C40" s="218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1147">
        <f t="shared" si="6"/>
        <v>0</v>
      </c>
      <c r="P40" s="220"/>
    </row>
    <row r="41" spans="2:16" s="221" customFormat="1" ht="15" customHeight="1" thickBot="1">
      <c r="B41" s="1133" t="s">
        <v>22</v>
      </c>
      <c r="C41" s="222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1148">
        <f t="shared" si="6"/>
        <v>0</v>
      </c>
      <c r="P41" s="224"/>
    </row>
    <row r="42" spans="2:16" s="1135" customFormat="1" ht="15" customHeight="1" thickBot="1">
      <c r="B42" s="1134" t="s">
        <v>23</v>
      </c>
      <c r="C42" s="1143">
        <f>SUM(C36:C41)</f>
        <v>0</v>
      </c>
      <c r="D42" s="1144">
        <f t="shared" ref="D42:P42" si="7">SUM(D36:D41)</f>
        <v>0</v>
      </c>
      <c r="E42" s="1144">
        <f t="shared" si="7"/>
        <v>0</v>
      </c>
      <c r="F42" s="1144">
        <f t="shared" si="7"/>
        <v>0</v>
      </c>
      <c r="G42" s="1144">
        <f t="shared" si="7"/>
        <v>0</v>
      </c>
      <c r="H42" s="1144">
        <f t="shared" si="7"/>
        <v>0</v>
      </c>
      <c r="I42" s="1144">
        <f t="shared" si="7"/>
        <v>0</v>
      </c>
      <c r="J42" s="1144">
        <f t="shared" si="7"/>
        <v>0</v>
      </c>
      <c r="K42" s="1144">
        <f t="shared" si="7"/>
        <v>0</v>
      </c>
      <c r="L42" s="1144">
        <f t="shared" si="7"/>
        <v>0</v>
      </c>
      <c r="M42" s="1144">
        <f t="shared" si="7"/>
        <v>0</v>
      </c>
      <c r="N42" s="1144">
        <f t="shared" si="7"/>
        <v>0</v>
      </c>
      <c r="O42" s="1145">
        <f t="shared" si="7"/>
        <v>0</v>
      </c>
      <c r="P42" s="1146">
        <f t="shared" si="7"/>
        <v>0</v>
      </c>
    </row>
    <row r="43" spans="2:16" ht="15" customHeight="1" thickBot="1">
      <c r="B43" s="1135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</row>
    <row r="44" spans="2:16" s="1128" customFormat="1" ht="15.75" thickBot="1">
      <c r="B44" s="1130">
        <v>2012</v>
      </c>
      <c r="C44" s="1319" t="s">
        <v>517</v>
      </c>
      <c r="D44" s="1320"/>
      <c r="E44" s="1320"/>
      <c r="F44" s="1320"/>
      <c r="G44" s="1320"/>
      <c r="H44" s="1320"/>
      <c r="I44" s="1320"/>
      <c r="J44" s="1320"/>
      <c r="K44" s="1320"/>
      <c r="L44" s="1320"/>
      <c r="M44" s="1320"/>
      <c r="N44" s="1320"/>
      <c r="O44" s="1321"/>
      <c r="P44" s="1138"/>
    </row>
    <row r="45" spans="2:16" s="1128" customFormat="1" ht="23.25" customHeight="1">
      <c r="B45" s="1131" t="s">
        <v>99</v>
      </c>
      <c r="C45" s="1139" t="s">
        <v>4</v>
      </c>
      <c r="D45" s="1140" t="s">
        <v>5</v>
      </c>
      <c r="E45" s="1140" t="s">
        <v>6</v>
      </c>
      <c r="F45" s="1140" t="s">
        <v>7</v>
      </c>
      <c r="G45" s="1140" t="s">
        <v>8</v>
      </c>
      <c r="H45" s="1140" t="s">
        <v>9</v>
      </c>
      <c r="I45" s="1140" t="s">
        <v>10</v>
      </c>
      <c r="J45" s="1140" t="s">
        <v>11</v>
      </c>
      <c r="K45" s="1140" t="s">
        <v>12</v>
      </c>
      <c r="L45" s="1140" t="s">
        <v>13</v>
      </c>
      <c r="M45" s="1140" t="s">
        <v>14</v>
      </c>
      <c r="N45" s="1140" t="s">
        <v>15</v>
      </c>
      <c r="O45" s="1141" t="s">
        <v>16</v>
      </c>
      <c r="P45" s="1142" t="s">
        <v>516</v>
      </c>
    </row>
    <row r="46" spans="2:16" ht="15" customHeight="1">
      <c r="B46" s="1132" t="s">
        <v>17</v>
      </c>
      <c r="C46" s="218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1147">
        <f t="shared" ref="O46:O51" si="8">SUM(C46:N46)</f>
        <v>0</v>
      </c>
      <c r="P46" s="220"/>
    </row>
    <row r="47" spans="2:16" ht="15" customHeight="1">
      <c r="B47" s="1132" t="s">
        <v>18</v>
      </c>
      <c r="C47" s="218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1147">
        <f t="shared" si="8"/>
        <v>0</v>
      </c>
      <c r="P47" s="220"/>
    </row>
    <row r="48" spans="2:16" ht="15" customHeight="1">
      <c r="B48" s="1132" t="s">
        <v>19</v>
      </c>
      <c r="C48" s="218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1147">
        <f t="shared" si="8"/>
        <v>0</v>
      </c>
      <c r="P48" s="220"/>
    </row>
    <row r="49" spans="2:16" ht="15" customHeight="1">
      <c r="B49" s="1132" t="s">
        <v>20</v>
      </c>
      <c r="C49" s="218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1147">
        <f t="shared" si="8"/>
        <v>0</v>
      </c>
      <c r="P49" s="220"/>
    </row>
    <row r="50" spans="2:16" s="221" customFormat="1" ht="15" customHeight="1">
      <c r="B50" s="1132" t="s">
        <v>21</v>
      </c>
      <c r="C50" s="218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1147">
        <f t="shared" si="8"/>
        <v>0</v>
      </c>
      <c r="P50" s="220"/>
    </row>
    <row r="51" spans="2:16" s="221" customFormat="1" ht="15" customHeight="1" thickBot="1">
      <c r="B51" s="1133" t="s">
        <v>22</v>
      </c>
      <c r="C51" s="222"/>
      <c r="D51" s="223"/>
      <c r="E51" s="223"/>
      <c r="F51" s="223"/>
      <c r="G51" s="223"/>
      <c r="H51" s="223"/>
      <c r="I51" s="223"/>
      <c r="J51" s="223"/>
      <c r="K51" s="223"/>
      <c r="L51" s="223"/>
      <c r="M51" s="223"/>
      <c r="N51" s="223"/>
      <c r="O51" s="1148">
        <f t="shared" si="8"/>
        <v>0</v>
      </c>
      <c r="P51" s="224"/>
    </row>
    <row r="52" spans="2:16" s="1135" customFormat="1" ht="15" customHeight="1" thickBot="1">
      <c r="B52" s="1134" t="s">
        <v>23</v>
      </c>
      <c r="C52" s="1143">
        <f>SUM(C46:C51)</f>
        <v>0</v>
      </c>
      <c r="D52" s="1144">
        <f t="shared" ref="D52:P52" si="9">SUM(D46:D51)</f>
        <v>0</v>
      </c>
      <c r="E52" s="1144">
        <f t="shared" si="9"/>
        <v>0</v>
      </c>
      <c r="F52" s="1144">
        <f t="shared" si="9"/>
        <v>0</v>
      </c>
      <c r="G52" s="1144">
        <f t="shared" si="9"/>
        <v>0</v>
      </c>
      <c r="H52" s="1144">
        <f t="shared" si="9"/>
        <v>0</v>
      </c>
      <c r="I52" s="1144">
        <f t="shared" si="9"/>
        <v>0</v>
      </c>
      <c r="J52" s="1144">
        <f t="shared" si="9"/>
        <v>0</v>
      </c>
      <c r="K52" s="1144">
        <f t="shared" si="9"/>
        <v>0</v>
      </c>
      <c r="L52" s="1144">
        <f t="shared" si="9"/>
        <v>0</v>
      </c>
      <c r="M52" s="1144">
        <f t="shared" si="9"/>
        <v>0</v>
      </c>
      <c r="N52" s="1144">
        <f t="shared" si="9"/>
        <v>0</v>
      </c>
      <c r="O52" s="1145">
        <f t="shared" si="9"/>
        <v>0</v>
      </c>
      <c r="P52" s="1146">
        <f t="shared" si="9"/>
        <v>0</v>
      </c>
    </row>
    <row r="53" spans="2:16" ht="15" customHeight="1" thickBot="1">
      <c r="B53" s="1135"/>
      <c r="C53" s="221"/>
      <c r="D53" s="221"/>
      <c r="E53" s="221"/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</row>
    <row r="54" spans="2:16" s="1128" customFormat="1" ht="15.75" thickBot="1">
      <c r="B54" s="1130">
        <v>2013</v>
      </c>
      <c r="C54" s="1319" t="s">
        <v>517</v>
      </c>
      <c r="D54" s="1320"/>
      <c r="E54" s="1320"/>
      <c r="F54" s="1320"/>
      <c r="G54" s="1320"/>
      <c r="H54" s="1320"/>
      <c r="I54" s="1320"/>
      <c r="J54" s="1320"/>
      <c r="K54" s="1320"/>
      <c r="L54" s="1320"/>
      <c r="M54" s="1320"/>
      <c r="N54" s="1320"/>
      <c r="O54" s="1321"/>
      <c r="P54" s="1138"/>
    </row>
    <row r="55" spans="2:16" s="1128" customFormat="1" ht="23.25" customHeight="1">
      <c r="B55" s="1131" t="s">
        <v>99</v>
      </c>
      <c r="C55" s="1139" t="s">
        <v>4</v>
      </c>
      <c r="D55" s="1140" t="s">
        <v>5</v>
      </c>
      <c r="E55" s="1140" t="s">
        <v>6</v>
      </c>
      <c r="F55" s="1140" t="s">
        <v>7</v>
      </c>
      <c r="G55" s="1140" t="s">
        <v>8</v>
      </c>
      <c r="H55" s="1140" t="s">
        <v>9</v>
      </c>
      <c r="I55" s="1140" t="s">
        <v>10</v>
      </c>
      <c r="J55" s="1140" t="s">
        <v>11</v>
      </c>
      <c r="K55" s="1140" t="s">
        <v>12</v>
      </c>
      <c r="L55" s="1140" t="s">
        <v>13</v>
      </c>
      <c r="M55" s="1140" t="s">
        <v>14</v>
      </c>
      <c r="N55" s="1140" t="s">
        <v>15</v>
      </c>
      <c r="O55" s="1141" t="s">
        <v>16</v>
      </c>
      <c r="P55" s="1142" t="s">
        <v>516</v>
      </c>
    </row>
    <row r="56" spans="2:16" ht="15" customHeight="1">
      <c r="B56" s="1132" t="s">
        <v>17</v>
      </c>
      <c r="C56" s="218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19"/>
      <c r="O56" s="1147">
        <f t="shared" ref="O56:O61" si="10">SUM(C56:N56)</f>
        <v>0</v>
      </c>
      <c r="P56" s="220"/>
    </row>
    <row r="57" spans="2:16" ht="15" customHeight="1">
      <c r="B57" s="1132" t="s">
        <v>18</v>
      </c>
      <c r="C57" s="218"/>
      <c r="D57" s="219"/>
      <c r="E57" s="219"/>
      <c r="F57" s="219"/>
      <c r="G57" s="219"/>
      <c r="H57" s="219"/>
      <c r="I57" s="219"/>
      <c r="J57" s="219"/>
      <c r="K57" s="219"/>
      <c r="L57" s="219"/>
      <c r="M57" s="219"/>
      <c r="N57" s="219"/>
      <c r="O57" s="1147">
        <f t="shared" si="10"/>
        <v>0</v>
      </c>
      <c r="P57" s="220"/>
    </row>
    <row r="58" spans="2:16" ht="15" customHeight="1">
      <c r="B58" s="1132" t="s">
        <v>19</v>
      </c>
      <c r="C58" s="218"/>
      <c r="D58" s="219"/>
      <c r="E58" s="219"/>
      <c r="F58" s="219"/>
      <c r="G58" s="219"/>
      <c r="H58" s="219"/>
      <c r="I58" s="219"/>
      <c r="J58" s="219"/>
      <c r="K58" s="219"/>
      <c r="L58" s="219"/>
      <c r="M58" s="219"/>
      <c r="N58" s="219"/>
      <c r="O58" s="1147">
        <f t="shared" si="10"/>
        <v>0</v>
      </c>
      <c r="P58" s="220"/>
    </row>
    <row r="59" spans="2:16" ht="15" customHeight="1">
      <c r="B59" s="1132" t="s">
        <v>20</v>
      </c>
      <c r="C59" s="218"/>
      <c r="D59" s="219"/>
      <c r="E59" s="219"/>
      <c r="F59" s="219"/>
      <c r="G59" s="219"/>
      <c r="H59" s="219"/>
      <c r="I59" s="219"/>
      <c r="J59" s="219"/>
      <c r="K59" s="219"/>
      <c r="L59" s="219"/>
      <c r="M59" s="219"/>
      <c r="N59" s="219"/>
      <c r="O59" s="1147">
        <f t="shared" si="10"/>
        <v>0</v>
      </c>
      <c r="P59" s="220"/>
    </row>
    <row r="60" spans="2:16" s="221" customFormat="1" ht="15" customHeight="1">
      <c r="B60" s="1132" t="s">
        <v>21</v>
      </c>
      <c r="C60" s="218"/>
      <c r="D60" s="219"/>
      <c r="E60" s="219"/>
      <c r="F60" s="219"/>
      <c r="G60" s="219"/>
      <c r="H60" s="219"/>
      <c r="I60" s="219"/>
      <c r="J60" s="219"/>
      <c r="K60" s="219"/>
      <c r="L60" s="219"/>
      <c r="M60" s="219"/>
      <c r="N60" s="219"/>
      <c r="O60" s="1147">
        <f t="shared" si="10"/>
        <v>0</v>
      </c>
      <c r="P60" s="220"/>
    </row>
    <row r="61" spans="2:16" s="221" customFormat="1" ht="15" customHeight="1" thickBot="1">
      <c r="B61" s="1133" t="s">
        <v>22</v>
      </c>
      <c r="C61" s="222"/>
      <c r="D61" s="223"/>
      <c r="E61" s="223"/>
      <c r="F61" s="223"/>
      <c r="G61" s="223"/>
      <c r="H61" s="223"/>
      <c r="I61" s="223"/>
      <c r="J61" s="223"/>
      <c r="K61" s="223"/>
      <c r="L61" s="223"/>
      <c r="M61" s="223"/>
      <c r="N61" s="223"/>
      <c r="O61" s="1148">
        <f t="shared" si="10"/>
        <v>0</v>
      </c>
      <c r="P61" s="224"/>
    </row>
    <row r="62" spans="2:16" s="1135" customFormat="1" ht="15" customHeight="1" thickBot="1">
      <c r="B62" s="1134" t="s">
        <v>23</v>
      </c>
      <c r="C62" s="1143">
        <f>SUM(C56:C61)</f>
        <v>0</v>
      </c>
      <c r="D62" s="1144">
        <f t="shared" ref="D62:P62" si="11">SUM(D56:D61)</f>
        <v>0</v>
      </c>
      <c r="E62" s="1144">
        <f t="shared" si="11"/>
        <v>0</v>
      </c>
      <c r="F62" s="1144">
        <f t="shared" si="11"/>
        <v>0</v>
      </c>
      <c r="G62" s="1144">
        <f t="shared" si="11"/>
        <v>0</v>
      </c>
      <c r="H62" s="1144">
        <f t="shared" si="11"/>
        <v>0</v>
      </c>
      <c r="I62" s="1144">
        <f t="shared" si="11"/>
        <v>0</v>
      </c>
      <c r="J62" s="1144">
        <f t="shared" si="11"/>
        <v>0</v>
      </c>
      <c r="K62" s="1144">
        <f t="shared" si="11"/>
        <v>0</v>
      </c>
      <c r="L62" s="1144">
        <f t="shared" si="11"/>
        <v>0</v>
      </c>
      <c r="M62" s="1144">
        <f t="shared" si="11"/>
        <v>0</v>
      </c>
      <c r="N62" s="1144">
        <f t="shared" si="11"/>
        <v>0</v>
      </c>
      <c r="O62" s="1145">
        <f t="shared" si="11"/>
        <v>0</v>
      </c>
      <c r="P62" s="1146">
        <f t="shared" si="11"/>
        <v>0</v>
      </c>
    </row>
    <row r="63" spans="2:16" ht="15" customHeight="1" thickBot="1">
      <c r="B63" s="1135"/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</row>
    <row r="64" spans="2:16" s="1128" customFormat="1" ht="15.75" thickBot="1">
      <c r="B64" s="1130">
        <v>2014</v>
      </c>
      <c r="C64" s="1319" t="s">
        <v>517</v>
      </c>
      <c r="D64" s="1320"/>
      <c r="E64" s="1320"/>
      <c r="F64" s="1320"/>
      <c r="G64" s="1320"/>
      <c r="H64" s="1320"/>
      <c r="I64" s="1320"/>
      <c r="J64" s="1320"/>
      <c r="K64" s="1320"/>
      <c r="L64" s="1320"/>
      <c r="M64" s="1320"/>
      <c r="N64" s="1320"/>
      <c r="O64" s="1321"/>
      <c r="P64" s="1138"/>
    </row>
    <row r="65" spans="2:16" s="1128" customFormat="1" ht="23.25" customHeight="1">
      <c r="B65" s="1131" t="s">
        <v>99</v>
      </c>
      <c r="C65" s="1139" t="s">
        <v>4</v>
      </c>
      <c r="D65" s="1140" t="s">
        <v>5</v>
      </c>
      <c r="E65" s="1140" t="s">
        <v>6</v>
      </c>
      <c r="F65" s="1140" t="s">
        <v>7</v>
      </c>
      <c r="G65" s="1140" t="s">
        <v>8</v>
      </c>
      <c r="H65" s="1140" t="s">
        <v>9</v>
      </c>
      <c r="I65" s="1140" t="s">
        <v>10</v>
      </c>
      <c r="J65" s="1140" t="s">
        <v>11</v>
      </c>
      <c r="K65" s="1140" t="s">
        <v>12</v>
      </c>
      <c r="L65" s="1140" t="s">
        <v>13</v>
      </c>
      <c r="M65" s="1140" t="s">
        <v>14</v>
      </c>
      <c r="N65" s="1140" t="s">
        <v>15</v>
      </c>
      <c r="O65" s="1141" t="s">
        <v>16</v>
      </c>
      <c r="P65" s="1142" t="s">
        <v>516</v>
      </c>
    </row>
    <row r="66" spans="2:16" ht="15" customHeight="1">
      <c r="B66" s="1132" t="s">
        <v>17</v>
      </c>
      <c r="C66" s="218"/>
      <c r="D66" s="219"/>
      <c r="E66" s="219"/>
      <c r="F66" s="219"/>
      <c r="G66" s="219"/>
      <c r="H66" s="219"/>
      <c r="I66" s="219"/>
      <c r="J66" s="219"/>
      <c r="K66" s="219"/>
      <c r="L66" s="219"/>
      <c r="M66" s="219"/>
      <c r="N66" s="219"/>
      <c r="O66" s="1147">
        <f t="shared" ref="O66:O71" si="12">SUM(C66:N66)</f>
        <v>0</v>
      </c>
      <c r="P66" s="220"/>
    </row>
    <row r="67" spans="2:16" ht="15" customHeight="1">
      <c r="B67" s="1132" t="s">
        <v>18</v>
      </c>
      <c r="C67" s="218"/>
      <c r="D67" s="219"/>
      <c r="E67" s="219"/>
      <c r="F67" s="219"/>
      <c r="G67" s="219"/>
      <c r="H67" s="219"/>
      <c r="I67" s="219"/>
      <c r="J67" s="219"/>
      <c r="K67" s="219"/>
      <c r="L67" s="219"/>
      <c r="M67" s="219"/>
      <c r="N67" s="219"/>
      <c r="O67" s="1147">
        <f t="shared" si="12"/>
        <v>0</v>
      </c>
      <c r="P67" s="220"/>
    </row>
    <row r="68" spans="2:16" ht="15" customHeight="1">
      <c r="B68" s="1132" t="s">
        <v>19</v>
      </c>
      <c r="C68" s="218"/>
      <c r="D68" s="219"/>
      <c r="E68" s="219"/>
      <c r="F68" s="219"/>
      <c r="G68" s="219"/>
      <c r="H68" s="219"/>
      <c r="I68" s="219"/>
      <c r="J68" s="219"/>
      <c r="K68" s="219"/>
      <c r="L68" s="219"/>
      <c r="M68" s="219"/>
      <c r="N68" s="219"/>
      <c r="O68" s="1147">
        <f t="shared" si="12"/>
        <v>0</v>
      </c>
      <c r="P68" s="220"/>
    </row>
    <row r="69" spans="2:16" ht="15" customHeight="1">
      <c r="B69" s="1132" t="s">
        <v>20</v>
      </c>
      <c r="C69" s="218"/>
      <c r="D69" s="219"/>
      <c r="E69" s="219"/>
      <c r="F69" s="219"/>
      <c r="G69" s="219"/>
      <c r="H69" s="219"/>
      <c r="I69" s="219"/>
      <c r="J69" s="219"/>
      <c r="K69" s="219"/>
      <c r="L69" s="219"/>
      <c r="M69" s="219"/>
      <c r="N69" s="219"/>
      <c r="O69" s="1147">
        <f t="shared" si="12"/>
        <v>0</v>
      </c>
      <c r="P69" s="220"/>
    </row>
    <row r="70" spans="2:16" s="221" customFormat="1" ht="15" customHeight="1">
      <c r="B70" s="1132" t="s">
        <v>21</v>
      </c>
      <c r="C70" s="218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1147">
        <f t="shared" si="12"/>
        <v>0</v>
      </c>
      <c r="P70" s="220"/>
    </row>
    <row r="71" spans="2:16" s="221" customFormat="1" ht="15" customHeight="1" thickBot="1">
      <c r="B71" s="1133" t="s">
        <v>22</v>
      </c>
      <c r="C71" s="222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1148">
        <f t="shared" si="12"/>
        <v>0</v>
      </c>
      <c r="P71" s="224"/>
    </row>
    <row r="72" spans="2:16" s="1135" customFormat="1" ht="15" customHeight="1" thickBot="1">
      <c r="B72" s="1134" t="s">
        <v>23</v>
      </c>
      <c r="C72" s="1143">
        <f>SUM(C66:C71)</f>
        <v>0</v>
      </c>
      <c r="D72" s="1144">
        <f t="shared" ref="D72:P72" si="13">SUM(D66:D71)</f>
        <v>0</v>
      </c>
      <c r="E72" s="1144">
        <f t="shared" si="13"/>
        <v>0</v>
      </c>
      <c r="F72" s="1144">
        <f t="shared" si="13"/>
        <v>0</v>
      </c>
      <c r="G72" s="1144">
        <f t="shared" si="13"/>
        <v>0</v>
      </c>
      <c r="H72" s="1144">
        <f t="shared" si="13"/>
        <v>0</v>
      </c>
      <c r="I72" s="1144">
        <f t="shared" si="13"/>
        <v>0</v>
      </c>
      <c r="J72" s="1144">
        <f t="shared" si="13"/>
        <v>0</v>
      </c>
      <c r="K72" s="1144">
        <f t="shared" si="13"/>
        <v>0</v>
      </c>
      <c r="L72" s="1144">
        <f t="shared" si="13"/>
        <v>0</v>
      </c>
      <c r="M72" s="1144">
        <f t="shared" si="13"/>
        <v>0</v>
      </c>
      <c r="N72" s="1144">
        <f t="shared" si="13"/>
        <v>0</v>
      </c>
      <c r="O72" s="1145">
        <f t="shared" si="13"/>
        <v>0</v>
      </c>
      <c r="P72" s="1146">
        <f t="shared" si="13"/>
        <v>0</v>
      </c>
    </row>
    <row r="73" spans="2:16" ht="15" customHeight="1" thickBot="1">
      <c r="B73" s="1135"/>
      <c r="C73" s="221"/>
      <c r="D73" s="221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</row>
    <row r="74" spans="2:16" s="1128" customFormat="1" ht="15" customHeight="1" thickBot="1">
      <c r="B74" s="1130">
        <v>2015</v>
      </c>
      <c r="C74" s="1319" t="s">
        <v>517</v>
      </c>
      <c r="D74" s="1320"/>
      <c r="E74" s="1320"/>
      <c r="F74" s="1320"/>
      <c r="G74" s="1320"/>
      <c r="H74" s="1320"/>
      <c r="I74" s="1320"/>
      <c r="J74" s="1320"/>
      <c r="K74" s="1320"/>
      <c r="L74" s="1320"/>
      <c r="M74" s="1320"/>
      <c r="N74" s="1320"/>
      <c r="O74" s="1321"/>
      <c r="P74" s="1138"/>
    </row>
    <row r="75" spans="2:16" s="1128" customFormat="1" ht="23.25" customHeight="1">
      <c r="B75" s="1131" t="s">
        <v>99</v>
      </c>
      <c r="C75" s="1139" t="s">
        <v>4</v>
      </c>
      <c r="D75" s="1140" t="s">
        <v>5</v>
      </c>
      <c r="E75" s="1140" t="s">
        <v>6</v>
      </c>
      <c r="F75" s="1140" t="s">
        <v>7</v>
      </c>
      <c r="G75" s="1140" t="s">
        <v>8</v>
      </c>
      <c r="H75" s="1140" t="s">
        <v>9</v>
      </c>
      <c r="I75" s="1140" t="s">
        <v>10</v>
      </c>
      <c r="J75" s="1140" t="s">
        <v>11</v>
      </c>
      <c r="K75" s="1140" t="s">
        <v>12</v>
      </c>
      <c r="L75" s="1140" t="s">
        <v>13</v>
      </c>
      <c r="M75" s="1140" t="s">
        <v>14</v>
      </c>
      <c r="N75" s="1140" t="s">
        <v>15</v>
      </c>
      <c r="O75" s="1141" t="s">
        <v>16</v>
      </c>
      <c r="P75" s="1142" t="s">
        <v>516</v>
      </c>
    </row>
    <row r="76" spans="2:16" ht="15" customHeight="1">
      <c r="B76" s="1132" t="s">
        <v>17</v>
      </c>
      <c r="C76" s="218"/>
      <c r="D76" s="219"/>
      <c r="E76" s="219"/>
      <c r="F76" s="219"/>
      <c r="G76" s="219"/>
      <c r="H76" s="219"/>
      <c r="I76" s="219"/>
      <c r="J76" s="219"/>
      <c r="K76" s="219"/>
      <c r="L76" s="219"/>
      <c r="M76" s="219"/>
      <c r="N76" s="219"/>
      <c r="O76" s="1147">
        <f t="shared" ref="O76:O81" si="14">SUM(C76:N76)</f>
        <v>0</v>
      </c>
      <c r="P76" s="220"/>
    </row>
    <row r="77" spans="2:16" ht="15" customHeight="1">
      <c r="B77" s="1132" t="s">
        <v>18</v>
      </c>
      <c r="C77" s="218"/>
      <c r="D77" s="219"/>
      <c r="E77" s="219"/>
      <c r="F77" s="219"/>
      <c r="G77" s="219"/>
      <c r="H77" s="219"/>
      <c r="I77" s="219"/>
      <c r="J77" s="219"/>
      <c r="K77" s="219"/>
      <c r="L77" s="219"/>
      <c r="M77" s="219"/>
      <c r="N77" s="219"/>
      <c r="O77" s="1147">
        <f t="shared" si="14"/>
        <v>0</v>
      </c>
      <c r="P77" s="220"/>
    </row>
    <row r="78" spans="2:16" ht="15" customHeight="1">
      <c r="B78" s="1132" t="s">
        <v>19</v>
      </c>
      <c r="C78" s="218"/>
      <c r="D78" s="219"/>
      <c r="E78" s="219"/>
      <c r="F78" s="219"/>
      <c r="G78" s="219"/>
      <c r="H78" s="219"/>
      <c r="I78" s="219"/>
      <c r="J78" s="219"/>
      <c r="K78" s="219"/>
      <c r="L78" s="219"/>
      <c r="M78" s="219"/>
      <c r="N78" s="219"/>
      <c r="O78" s="1147">
        <f t="shared" si="14"/>
        <v>0</v>
      </c>
      <c r="P78" s="220"/>
    </row>
    <row r="79" spans="2:16" ht="15" customHeight="1">
      <c r="B79" s="1132" t="s">
        <v>20</v>
      </c>
      <c r="C79" s="218"/>
      <c r="D79" s="219"/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1147">
        <f t="shared" si="14"/>
        <v>0</v>
      </c>
      <c r="P79" s="220"/>
    </row>
    <row r="80" spans="2:16" s="221" customFormat="1" ht="15" customHeight="1">
      <c r="B80" s="1132" t="s">
        <v>21</v>
      </c>
      <c r="C80" s="218"/>
      <c r="D80" s="219"/>
      <c r="E80" s="219"/>
      <c r="F80" s="219"/>
      <c r="G80" s="219"/>
      <c r="H80" s="219"/>
      <c r="I80" s="219"/>
      <c r="J80" s="219"/>
      <c r="K80" s="219"/>
      <c r="L80" s="219"/>
      <c r="M80" s="219"/>
      <c r="N80" s="219"/>
      <c r="O80" s="1147">
        <f t="shared" si="14"/>
        <v>0</v>
      </c>
      <c r="P80" s="220"/>
    </row>
    <row r="81" spans="2:16" s="221" customFormat="1" ht="15" customHeight="1" thickBot="1">
      <c r="B81" s="1133" t="s">
        <v>22</v>
      </c>
      <c r="C81" s="222"/>
      <c r="D81" s="223"/>
      <c r="E81" s="223"/>
      <c r="F81" s="223"/>
      <c r="G81" s="223"/>
      <c r="H81" s="223"/>
      <c r="I81" s="223"/>
      <c r="J81" s="223"/>
      <c r="K81" s="223"/>
      <c r="L81" s="223"/>
      <c r="M81" s="223"/>
      <c r="N81" s="223"/>
      <c r="O81" s="1148">
        <f t="shared" si="14"/>
        <v>0</v>
      </c>
      <c r="P81" s="224"/>
    </row>
    <row r="82" spans="2:16" s="1128" customFormat="1" ht="15" customHeight="1" thickBot="1">
      <c r="B82" s="1134" t="s">
        <v>23</v>
      </c>
      <c r="C82" s="1143">
        <f>SUM(C76:C81)</f>
        <v>0</v>
      </c>
      <c r="D82" s="1144">
        <f t="shared" ref="D82:P82" si="15">SUM(D76:D81)</f>
        <v>0</v>
      </c>
      <c r="E82" s="1144">
        <f t="shared" si="15"/>
        <v>0</v>
      </c>
      <c r="F82" s="1144">
        <f t="shared" si="15"/>
        <v>0</v>
      </c>
      <c r="G82" s="1144">
        <f t="shared" si="15"/>
        <v>0</v>
      </c>
      <c r="H82" s="1144">
        <f t="shared" si="15"/>
        <v>0</v>
      </c>
      <c r="I82" s="1144">
        <f t="shared" si="15"/>
        <v>0</v>
      </c>
      <c r="J82" s="1144">
        <f t="shared" si="15"/>
        <v>0</v>
      </c>
      <c r="K82" s="1144">
        <f t="shared" si="15"/>
        <v>0</v>
      </c>
      <c r="L82" s="1144">
        <f t="shared" si="15"/>
        <v>0</v>
      </c>
      <c r="M82" s="1144">
        <f t="shared" si="15"/>
        <v>0</v>
      </c>
      <c r="N82" s="1144">
        <f t="shared" si="15"/>
        <v>0</v>
      </c>
      <c r="O82" s="1145">
        <f t="shared" si="15"/>
        <v>0</v>
      </c>
      <c r="P82" s="1146">
        <f t="shared" si="15"/>
        <v>0</v>
      </c>
    </row>
    <row r="83" spans="2:16" ht="15" customHeight="1" thickBot="1">
      <c r="B83" s="1135"/>
      <c r="C83" s="221"/>
      <c r="D83" s="221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</row>
    <row r="84" spans="2:16" s="1128" customFormat="1" ht="15" customHeight="1" thickBot="1">
      <c r="B84" s="1130">
        <v>2016</v>
      </c>
      <c r="C84" s="1319" t="s">
        <v>517</v>
      </c>
      <c r="D84" s="1320"/>
      <c r="E84" s="1320"/>
      <c r="F84" s="1320"/>
      <c r="G84" s="1320"/>
      <c r="H84" s="1320"/>
      <c r="I84" s="1320"/>
      <c r="J84" s="1320"/>
      <c r="K84" s="1320"/>
      <c r="L84" s="1320"/>
      <c r="M84" s="1320"/>
      <c r="N84" s="1320"/>
      <c r="O84" s="1321"/>
      <c r="P84" s="1138"/>
    </row>
    <row r="85" spans="2:16" s="1128" customFormat="1" ht="23.25" customHeight="1">
      <c r="B85" s="1131" t="s">
        <v>99</v>
      </c>
      <c r="C85" s="1139" t="s">
        <v>4</v>
      </c>
      <c r="D85" s="1140" t="s">
        <v>5</v>
      </c>
      <c r="E85" s="1140" t="s">
        <v>6</v>
      </c>
      <c r="F85" s="1140" t="s">
        <v>7</v>
      </c>
      <c r="G85" s="1140" t="s">
        <v>8</v>
      </c>
      <c r="H85" s="1140" t="s">
        <v>9</v>
      </c>
      <c r="I85" s="1140" t="s">
        <v>10</v>
      </c>
      <c r="J85" s="1140" t="s">
        <v>11</v>
      </c>
      <c r="K85" s="1140" t="s">
        <v>12</v>
      </c>
      <c r="L85" s="1140" t="s">
        <v>13</v>
      </c>
      <c r="M85" s="1140" t="s">
        <v>14</v>
      </c>
      <c r="N85" s="1140" t="s">
        <v>15</v>
      </c>
      <c r="O85" s="1141" t="s">
        <v>16</v>
      </c>
      <c r="P85" s="1142" t="s">
        <v>516</v>
      </c>
    </row>
    <row r="86" spans="2:16" ht="15" customHeight="1">
      <c r="B86" s="1132" t="s">
        <v>17</v>
      </c>
      <c r="C86" s="218"/>
      <c r="D86" s="219"/>
      <c r="E86" s="219"/>
      <c r="F86" s="219"/>
      <c r="G86" s="219"/>
      <c r="H86" s="219"/>
      <c r="I86" s="219"/>
      <c r="J86" s="219"/>
      <c r="K86" s="219"/>
      <c r="L86" s="219"/>
      <c r="M86" s="219"/>
      <c r="N86" s="219"/>
      <c r="O86" s="1147">
        <f t="shared" ref="O86:O91" si="16">SUM(C86:N86)</f>
        <v>0</v>
      </c>
      <c r="P86" s="220"/>
    </row>
    <row r="87" spans="2:16" ht="15" customHeight="1">
      <c r="B87" s="1132" t="s">
        <v>18</v>
      </c>
      <c r="C87" s="218"/>
      <c r="D87" s="219"/>
      <c r="E87" s="219"/>
      <c r="F87" s="219"/>
      <c r="G87" s="219"/>
      <c r="H87" s="219"/>
      <c r="I87" s="219"/>
      <c r="J87" s="219"/>
      <c r="K87" s="219"/>
      <c r="L87" s="219"/>
      <c r="M87" s="219"/>
      <c r="N87" s="219"/>
      <c r="O87" s="1147">
        <f t="shared" si="16"/>
        <v>0</v>
      </c>
      <c r="P87" s="220"/>
    </row>
    <row r="88" spans="2:16" ht="15" customHeight="1">
      <c r="B88" s="1132" t="s">
        <v>19</v>
      </c>
      <c r="C88" s="218"/>
      <c r="D88" s="219"/>
      <c r="E88" s="219"/>
      <c r="F88" s="219"/>
      <c r="G88" s="219"/>
      <c r="H88" s="219"/>
      <c r="I88" s="219"/>
      <c r="J88" s="219"/>
      <c r="K88" s="219"/>
      <c r="L88" s="219"/>
      <c r="M88" s="219"/>
      <c r="N88" s="219"/>
      <c r="O88" s="1147">
        <f t="shared" si="16"/>
        <v>0</v>
      </c>
      <c r="P88" s="220"/>
    </row>
    <row r="89" spans="2:16" ht="15" customHeight="1">
      <c r="B89" s="1132" t="s">
        <v>20</v>
      </c>
      <c r="C89" s="218"/>
      <c r="D89" s="219"/>
      <c r="E89" s="219"/>
      <c r="F89" s="219"/>
      <c r="G89" s="219"/>
      <c r="H89" s="219"/>
      <c r="I89" s="219"/>
      <c r="J89" s="219"/>
      <c r="K89" s="219"/>
      <c r="L89" s="219"/>
      <c r="M89" s="219"/>
      <c r="N89" s="219"/>
      <c r="O89" s="1147">
        <f t="shared" si="16"/>
        <v>0</v>
      </c>
      <c r="P89" s="220"/>
    </row>
    <row r="90" spans="2:16" s="221" customFormat="1" ht="15" customHeight="1">
      <c r="B90" s="1132" t="s">
        <v>21</v>
      </c>
      <c r="C90" s="218"/>
      <c r="D90" s="219"/>
      <c r="E90" s="219"/>
      <c r="F90" s="219"/>
      <c r="G90" s="219"/>
      <c r="H90" s="219"/>
      <c r="I90" s="219"/>
      <c r="J90" s="219"/>
      <c r="K90" s="219"/>
      <c r="L90" s="219"/>
      <c r="M90" s="219"/>
      <c r="N90" s="219"/>
      <c r="O90" s="1147">
        <f t="shared" si="16"/>
        <v>0</v>
      </c>
      <c r="P90" s="220"/>
    </row>
    <row r="91" spans="2:16" s="221" customFormat="1" ht="15" customHeight="1" thickBot="1">
      <c r="B91" s="1133" t="s">
        <v>22</v>
      </c>
      <c r="C91" s="222"/>
      <c r="D91" s="223"/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1148">
        <f t="shared" si="16"/>
        <v>0</v>
      </c>
      <c r="P91" s="224"/>
    </row>
    <row r="92" spans="2:16" s="1128" customFormat="1" ht="15" customHeight="1" thickBot="1">
      <c r="B92" s="1134" t="s">
        <v>23</v>
      </c>
      <c r="C92" s="1143">
        <f>SUM(C86:C91)</f>
        <v>0</v>
      </c>
      <c r="D92" s="1144">
        <f t="shared" ref="D92:P92" si="17">SUM(D86:D91)</f>
        <v>0</v>
      </c>
      <c r="E92" s="1144">
        <f t="shared" si="17"/>
        <v>0</v>
      </c>
      <c r="F92" s="1144">
        <f t="shared" si="17"/>
        <v>0</v>
      </c>
      <c r="G92" s="1144">
        <f t="shared" si="17"/>
        <v>0</v>
      </c>
      <c r="H92" s="1144">
        <f t="shared" si="17"/>
        <v>0</v>
      </c>
      <c r="I92" s="1144">
        <f t="shared" si="17"/>
        <v>0</v>
      </c>
      <c r="J92" s="1144">
        <f t="shared" si="17"/>
        <v>0</v>
      </c>
      <c r="K92" s="1144">
        <f t="shared" si="17"/>
        <v>0</v>
      </c>
      <c r="L92" s="1144">
        <f t="shared" si="17"/>
        <v>0</v>
      </c>
      <c r="M92" s="1144">
        <f t="shared" si="17"/>
        <v>0</v>
      </c>
      <c r="N92" s="1144">
        <f t="shared" si="17"/>
        <v>0</v>
      </c>
      <c r="O92" s="1145">
        <f t="shared" si="17"/>
        <v>0</v>
      </c>
      <c r="P92" s="1146">
        <f t="shared" si="17"/>
        <v>0</v>
      </c>
    </row>
    <row r="93" spans="2:16" ht="12" thickBot="1">
      <c r="B93" s="1135"/>
      <c r="C93" s="430"/>
      <c r="D93" s="430"/>
      <c r="E93" s="430"/>
      <c r="F93" s="430"/>
      <c r="G93" s="430"/>
      <c r="H93" s="430"/>
      <c r="I93" s="430"/>
      <c r="J93" s="430"/>
      <c r="K93" s="430"/>
      <c r="L93" s="430"/>
      <c r="M93" s="430"/>
      <c r="N93" s="430"/>
      <c r="O93" s="430"/>
      <c r="P93" s="430"/>
    </row>
    <row r="94" spans="2:16" s="1128" customFormat="1" ht="15" customHeight="1" thickBot="1">
      <c r="B94" s="1130" t="s">
        <v>1126</v>
      </c>
      <c r="C94" s="1319" t="s">
        <v>517</v>
      </c>
      <c r="D94" s="1320"/>
      <c r="E94" s="1320"/>
      <c r="F94" s="1320"/>
      <c r="G94" s="1320"/>
      <c r="H94" s="1320"/>
      <c r="I94" s="1320"/>
      <c r="J94" s="1320"/>
      <c r="K94" s="1320"/>
      <c r="L94" s="1320"/>
      <c r="M94" s="1320"/>
      <c r="N94" s="1320"/>
      <c r="O94" s="1321"/>
      <c r="P94" s="1138"/>
    </row>
    <row r="95" spans="2:16" s="1128" customFormat="1" ht="23.25" customHeight="1">
      <c r="B95" s="1131" t="s">
        <v>99</v>
      </c>
      <c r="C95" s="1139" t="s">
        <v>1114</v>
      </c>
      <c r="D95" s="1140" t="s">
        <v>1115</v>
      </c>
      <c r="E95" s="1140" t="s">
        <v>1116</v>
      </c>
      <c r="F95" s="1140" t="s">
        <v>1117</v>
      </c>
      <c r="G95" s="1140" t="s">
        <v>1118</v>
      </c>
      <c r="H95" s="1140" t="s">
        <v>1119</v>
      </c>
      <c r="I95" s="1140" t="s">
        <v>1120</v>
      </c>
      <c r="J95" s="1140" t="s">
        <v>1121</v>
      </c>
      <c r="K95" s="1140" t="s">
        <v>1122</v>
      </c>
      <c r="L95" s="1140" t="s">
        <v>1123</v>
      </c>
      <c r="M95" s="1140" t="s">
        <v>1124</v>
      </c>
      <c r="N95" s="1140" t="s">
        <v>1125</v>
      </c>
      <c r="O95" s="1141" t="s">
        <v>16</v>
      </c>
      <c r="P95" s="1142" t="s">
        <v>516</v>
      </c>
    </row>
    <row r="96" spans="2:16" ht="15" customHeight="1">
      <c r="B96" s="1132" t="s">
        <v>17</v>
      </c>
      <c r="C96" s="218"/>
      <c r="D96" s="219"/>
      <c r="E96" s="219"/>
      <c r="F96" s="219"/>
      <c r="G96" s="219"/>
      <c r="H96" s="219"/>
      <c r="I96" s="219"/>
      <c r="J96" s="219"/>
      <c r="K96" s="219"/>
      <c r="L96" s="219"/>
      <c r="M96" s="219"/>
      <c r="N96" s="219"/>
      <c r="O96" s="1147">
        <f>SUM(C96:N96)</f>
        <v>0</v>
      </c>
      <c r="P96" s="220"/>
    </row>
    <row r="97" spans="2:16" ht="15" customHeight="1">
      <c r="B97" s="1132" t="s">
        <v>18</v>
      </c>
      <c r="C97" s="218"/>
      <c r="D97" s="219"/>
      <c r="E97" s="219"/>
      <c r="F97" s="219"/>
      <c r="G97" s="219"/>
      <c r="H97" s="219"/>
      <c r="I97" s="219"/>
      <c r="J97" s="219"/>
      <c r="K97" s="219"/>
      <c r="L97" s="219"/>
      <c r="M97" s="219"/>
      <c r="N97" s="219"/>
      <c r="O97" s="1147">
        <f t="shared" ref="O97:O101" si="18">SUM(C97:N97)</f>
        <v>0</v>
      </c>
      <c r="P97" s="220"/>
    </row>
    <row r="98" spans="2:16" ht="15" customHeight="1">
      <c r="B98" s="1132" t="s">
        <v>19</v>
      </c>
      <c r="C98" s="218"/>
      <c r="D98" s="219"/>
      <c r="E98" s="219"/>
      <c r="F98" s="219"/>
      <c r="G98" s="219"/>
      <c r="H98" s="219"/>
      <c r="I98" s="219"/>
      <c r="J98" s="219"/>
      <c r="K98" s="219"/>
      <c r="L98" s="219"/>
      <c r="M98" s="219"/>
      <c r="N98" s="219"/>
      <c r="O98" s="1147">
        <f t="shared" si="18"/>
        <v>0</v>
      </c>
      <c r="P98" s="220"/>
    </row>
    <row r="99" spans="2:16" ht="15" customHeight="1">
      <c r="B99" s="1132" t="s">
        <v>20</v>
      </c>
      <c r="C99" s="218"/>
      <c r="D99" s="219"/>
      <c r="E99" s="219"/>
      <c r="F99" s="219"/>
      <c r="G99" s="219"/>
      <c r="H99" s="219"/>
      <c r="I99" s="219"/>
      <c r="J99" s="219"/>
      <c r="K99" s="219"/>
      <c r="L99" s="219"/>
      <c r="M99" s="219"/>
      <c r="N99" s="219"/>
      <c r="O99" s="1147">
        <f t="shared" si="18"/>
        <v>0</v>
      </c>
      <c r="P99" s="220"/>
    </row>
    <row r="100" spans="2:16" s="221" customFormat="1" ht="15" customHeight="1">
      <c r="B100" s="1132" t="s">
        <v>21</v>
      </c>
      <c r="C100" s="218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  <c r="O100" s="1147">
        <f t="shared" si="18"/>
        <v>0</v>
      </c>
      <c r="P100" s="220"/>
    </row>
    <row r="101" spans="2:16" s="221" customFormat="1" ht="15" customHeight="1" thickBot="1">
      <c r="B101" s="1133" t="s">
        <v>22</v>
      </c>
      <c r="C101" s="222"/>
      <c r="D101" s="223"/>
      <c r="E101" s="223"/>
      <c r="F101" s="223"/>
      <c r="G101" s="223"/>
      <c r="H101" s="223"/>
      <c r="I101" s="223"/>
      <c r="J101" s="223"/>
      <c r="K101" s="223"/>
      <c r="L101" s="223"/>
      <c r="M101" s="223"/>
      <c r="N101" s="223"/>
      <c r="O101" s="1148">
        <f t="shared" si="18"/>
        <v>0</v>
      </c>
      <c r="P101" s="224"/>
    </row>
    <row r="102" spans="2:16" s="1128" customFormat="1" ht="15" customHeight="1" thickBot="1">
      <c r="B102" s="1134" t="s">
        <v>23</v>
      </c>
      <c r="C102" s="1143">
        <f>SUM(C96:C101)</f>
        <v>0</v>
      </c>
      <c r="D102" s="1144">
        <f t="shared" ref="D102:N102" si="19">SUM(D96:D101)</f>
        <v>0</v>
      </c>
      <c r="E102" s="1144">
        <f t="shared" si="19"/>
        <v>0</v>
      </c>
      <c r="F102" s="1144">
        <f t="shared" si="19"/>
        <v>0</v>
      </c>
      <c r="G102" s="1144">
        <f t="shared" si="19"/>
        <v>0</v>
      </c>
      <c r="H102" s="1144">
        <f t="shared" si="19"/>
        <v>0</v>
      </c>
      <c r="I102" s="1144">
        <f t="shared" si="19"/>
        <v>0</v>
      </c>
      <c r="J102" s="1144">
        <f t="shared" si="19"/>
        <v>0</v>
      </c>
      <c r="K102" s="1144">
        <f t="shared" si="19"/>
        <v>0</v>
      </c>
      <c r="L102" s="1144">
        <f t="shared" si="19"/>
        <v>0</v>
      </c>
      <c r="M102" s="1144">
        <f t="shared" si="19"/>
        <v>0</v>
      </c>
      <c r="N102" s="1144">
        <f t="shared" si="19"/>
        <v>0</v>
      </c>
      <c r="O102" s="1145">
        <f>SUM(O96:O101)</f>
        <v>0</v>
      </c>
      <c r="P102" s="1146">
        <f>SUM(P96:P101)</f>
        <v>0</v>
      </c>
    </row>
    <row r="103" spans="2:16" ht="11.25">
      <c r="B103" s="1135" t="s">
        <v>730</v>
      </c>
      <c r="C103" s="221"/>
      <c r="D103" s="221"/>
      <c r="E103" s="221"/>
      <c r="F103" s="221"/>
      <c r="G103" s="221"/>
      <c r="H103" s="221"/>
      <c r="I103" s="221"/>
      <c r="J103" s="221"/>
      <c r="K103" s="221"/>
      <c r="L103" s="221"/>
      <c r="M103" s="221"/>
      <c r="N103" s="221"/>
      <c r="O103" s="221"/>
      <c r="P103" s="221"/>
    </row>
    <row r="104" spans="2:16" ht="15" customHeight="1">
      <c r="B104" s="1128" t="s">
        <v>1127</v>
      </c>
    </row>
  </sheetData>
  <sheetProtection password="D6CB" sheet="1" objects="1" scenarios="1" formatCells="0" formatColumns="0" formatRows="0" selectLockedCells="1"/>
  <mergeCells count="10">
    <mergeCell ref="C94:O94"/>
    <mergeCell ref="C24:O24"/>
    <mergeCell ref="C14:O14"/>
    <mergeCell ref="C4:O4"/>
    <mergeCell ref="C74:O74"/>
    <mergeCell ref="C84:O84"/>
    <mergeCell ref="C54:O54"/>
    <mergeCell ref="C64:O64"/>
    <mergeCell ref="C44:O44"/>
    <mergeCell ref="C34:O34"/>
  </mergeCells>
  <pageMargins left="0.39370078740157483" right="0.39370078740157483" top="0.39370078740157483" bottom="0.39370078740157483" header="0" footer="0"/>
  <pageSetup paperSize="9" scale="60" orientation="landscape" r:id="rId1"/>
  <rowBreaks count="1" manualBreakCount="1">
    <brk id="53" max="16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1"/>
  <dimension ref="B1:AC25"/>
  <sheetViews>
    <sheetView showGridLines="0" view="pageBreakPreview" zoomScale="80" zoomScaleNormal="80" zoomScaleSheetLayoutView="80" workbookViewId="0">
      <selection activeCell="K28" sqref="K28"/>
    </sheetView>
  </sheetViews>
  <sheetFormatPr defaultColWidth="4.28515625" defaultRowHeight="14.25"/>
  <cols>
    <col min="1" max="1" width="1.7109375" style="132" customWidth="1"/>
    <col min="2" max="2" width="25.28515625" style="132" customWidth="1"/>
    <col min="3" max="28" width="13.7109375" style="132" customWidth="1"/>
    <col min="29" max="29" width="15.28515625" style="132" customWidth="1"/>
    <col min="30" max="30" width="1.7109375" style="132" customWidth="1"/>
    <col min="31" max="16384" width="4.28515625" style="132"/>
  </cols>
  <sheetData>
    <row r="1" spans="2:29" s="1149" customFormat="1" ht="9" customHeight="1"/>
    <row r="2" spans="2:29" s="1149" customFormat="1" ht="15.75">
      <c r="B2" s="638" t="s">
        <v>735</v>
      </c>
      <c r="C2" s="1150"/>
      <c r="D2" s="1128"/>
      <c r="E2" s="1128"/>
      <c r="F2" s="1128"/>
      <c r="G2" s="1128"/>
      <c r="H2" s="1128"/>
      <c r="I2" s="1128"/>
      <c r="J2" s="1128"/>
      <c r="K2" s="1128"/>
      <c r="L2" s="1128"/>
      <c r="M2" s="1128"/>
      <c r="N2" s="1128"/>
      <c r="O2" s="1151"/>
      <c r="P2" s="1128"/>
    </row>
    <row r="3" spans="2:29" s="1149" customFormat="1" ht="7.9" customHeight="1" thickBot="1">
      <c r="B3" s="1056"/>
      <c r="C3" s="1150"/>
      <c r="D3" s="1128"/>
      <c r="E3" s="1128"/>
      <c r="F3" s="1128"/>
      <c r="G3" s="1128"/>
      <c r="H3" s="1128"/>
      <c r="I3" s="1128"/>
      <c r="J3" s="1128"/>
      <c r="K3" s="1128"/>
      <c r="L3" s="1128"/>
      <c r="M3" s="1128"/>
      <c r="N3" s="1128"/>
      <c r="O3" s="1128"/>
      <c r="P3" s="1128"/>
    </row>
    <row r="4" spans="2:29" s="1149" customFormat="1" ht="15.75" thickBot="1">
      <c r="B4" s="1152">
        <v>2015</v>
      </c>
      <c r="C4" s="1322"/>
      <c r="D4" s="1323"/>
      <c r="E4" s="1323"/>
      <c r="F4" s="1323"/>
      <c r="G4" s="1323"/>
      <c r="H4" s="1323"/>
      <c r="I4" s="1323"/>
      <c r="J4" s="1323"/>
      <c r="K4" s="1323"/>
      <c r="L4" s="1323"/>
      <c r="M4" s="1323"/>
      <c r="N4" s="1323"/>
      <c r="O4" s="1323"/>
      <c r="P4" s="1323"/>
      <c r="Q4" s="1323"/>
      <c r="R4" s="1323"/>
      <c r="S4" s="1323"/>
      <c r="T4" s="1323"/>
      <c r="U4" s="1323"/>
      <c r="V4" s="1323"/>
      <c r="W4" s="1323"/>
      <c r="X4" s="1323"/>
      <c r="Y4" s="1323"/>
      <c r="Z4" s="1323"/>
      <c r="AA4" s="1323"/>
      <c r="AB4" s="1323"/>
      <c r="AC4" s="1324"/>
    </row>
    <row r="5" spans="2:29" s="1149" customFormat="1" ht="21" customHeight="1" thickBot="1">
      <c r="B5" s="1153" t="s">
        <v>99</v>
      </c>
      <c r="C5" s="1325" t="s">
        <v>4</v>
      </c>
      <c r="D5" s="1326"/>
      <c r="E5" s="1325" t="s">
        <v>5</v>
      </c>
      <c r="F5" s="1326"/>
      <c r="G5" s="1325" t="s">
        <v>6</v>
      </c>
      <c r="H5" s="1326"/>
      <c r="I5" s="1325" t="s">
        <v>7</v>
      </c>
      <c r="J5" s="1326"/>
      <c r="K5" s="1325" t="s">
        <v>8</v>
      </c>
      <c r="L5" s="1326"/>
      <c r="M5" s="1325" t="s">
        <v>9</v>
      </c>
      <c r="N5" s="1326"/>
      <c r="O5" s="1325" t="s">
        <v>10</v>
      </c>
      <c r="P5" s="1326"/>
      <c r="Q5" s="1325" t="s">
        <v>11</v>
      </c>
      <c r="R5" s="1326"/>
      <c r="S5" s="1325" t="s">
        <v>12</v>
      </c>
      <c r="T5" s="1329"/>
      <c r="U5" s="1325" t="s">
        <v>13</v>
      </c>
      <c r="V5" s="1326"/>
      <c r="W5" s="1325" t="s">
        <v>14</v>
      </c>
      <c r="X5" s="1326"/>
      <c r="Y5" s="1325" t="s">
        <v>15</v>
      </c>
      <c r="Z5" s="1326"/>
      <c r="AA5" s="1327" t="s">
        <v>16</v>
      </c>
      <c r="AB5" s="1328"/>
      <c r="AC5" s="1330" t="s">
        <v>516</v>
      </c>
    </row>
    <row r="6" spans="2:29" s="1149" customFormat="1" ht="15" thickBot="1">
      <c r="B6" s="1154"/>
      <c r="C6" s="1155" t="s">
        <v>733</v>
      </c>
      <c r="D6" s="1156" t="s">
        <v>734</v>
      </c>
      <c r="E6" s="1155" t="s">
        <v>733</v>
      </c>
      <c r="F6" s="1156" t="s">
        <v>734</v>
      </c>
      <c r="G6" s="1155" t="s">
        <v>733</v>
      </c>
      <c r="H6" s="1156" t="s">
        <v>734</v>
      </c>
      <c r="I6" s="1155" t="s">
        <v>733</v>
      </c>
      <c r="J6" s="1156" t="s">
        <v>734</v>
      </c>
      <c r="K6" s="1155" t="s">
        <v>733</v>
      </c>
      <c r="L6" s="1156" t="s">
        <v>734</v>
      </c>
      <c r="M6" s="1155" t="s">
        <v>733</v>
      </c>
      <c r="N6" s="1156" t="s">
        <v>734</v>
      </c>
      <c r="O6" s="1155" t="s">
        <v>733</v>
      </c>
      <c r="P6" s="1156" t="s">
        <v>734</v>
      </c>
      <c r="Q6" s="1155" t="s">
        <v>733</v>
      </c>
      <c r="R6" s="1156" t="s">
        <v>734</v>
      </c>
      <c r="S6" s="1155" t="s">
        <v>733</v>
      </c>
      <c r="T6" s="1156" t="s">
        <v>734</v>
      </c>
      <c r="U6" s="1155" t="s">
        <v>733</v>
      </c>
      <c r="V6" s="1156" t="s">
        <v>734</v>
      </c>
      <c r="W6" s="1155" t="s">
        <v>733</v>
      </c>
      <c r="X6" s="1156" t="s">
        <v>734</v>
      </c>
      <c r="Y6" s="1155" t="s">
        <v>733</v>
      </c>
      <c r="Z6" s="1156" t="s">
        <v>734</v>
      </c>
      <c r="AA6" s="1157" t="s">
        <v>733</v>
      </c>
      <c r="AB6" s="1158" t="s">
        <v>734</v>
      </c>
      <c r="AC6" s="1331"/>
    </row>
    <row r="7" spans="2:29">
      <c r="B7" s="524" t="s">
        <v>17</v>
      </c>
      <c r="C7" s="133"/>
      <c r="D7" s="134"/>
      <c r="E7" s="133"/>
      <c r="F7" s="134"/>
      <c r="G7" s="133"/>
      <c r="H7" s="238"/>
      <c r="I7" s="133"/>
      <c r="J7" s="134"/>
      <c r="K7" s="133"/>
      <c r="L7" s="134"/>
      <c r="M7" s="133"/>
      <c r="N7" s="134"/>
      <c r="O7" s="133"/>
      <c r="P7" s="134"/>
      <c r="Q7" s="133"/>
      <c r="R7" s="134"/>
      <c r="S7" s="133"/>
      <c r="T7" s="135"/>
      <c r="U7" s="133"/>
      <c r="V7" s="134"/>
      <c r="W7" s="133"/>
      <c r="X7" s="134"/>
      <c r="Y7" s="133"/>
      <c r="Z7" s="134"/>
      <c r="AA7" s="1166">
        <f t="shared" ref="AA7:AA13" si="0">SUM(C7,E7,G7,I7,K7,M7,O7,Q7,S7,U7,W7,Y7)</f>
        <v>0</v>
      </c>
      <c r="AB7" s="1167">
        <f t="shared" ref="AB7:AB13" si="1">SUM(D7,F7,H7,J7,L7,N7,P7,R7,T7,V7,X7,Z7)</f>
        <v>0</v>
      </c>
      <c r="AC7" s="241"/>
    </row>
    <row r="8" spans="2:29">
      <c r="B8" s="524" t="s">
        <v>18</v>
      </c>
      <c r="C8" s="136"/>
      <c r="D8" s="137"/>
      <c r="E8" s="136"/>
      <c r="F8" s="137"/>
      <c r="G8" s="136"/>
      <c r="H8" s="239"/>
      <c r="I8" s="136"/>
      <c r="J8" s="137"/>
      <c r="K8" s="136"/>
      <c r="L8" s="137"/>
      <c r="M8" s="136"/>
      <c r="N8" s="137"/>
      <c r="O8" s="136"/>
      <c r="P8" s="137"/>
      <c r="Q8" s="136"/>
      <c r="R8" s="137"/>
      <c r="S8" s="136"/>
      <c r="T8" s="138"/>
      <c r="U8" s="136"/>
      <c r="V8" s="137"/>
      <c r="W8" s="136"/>
      <c r="X8" s="137"/>
      <c r="Y8" s="136"/>
      <c r="Z8" s="137"/>
      <c r="AA8" s="1168">
        <f t="shared" si="0"/>
        <v>0</v>
      </c>
      <c r="AB8" s="1169">
        <f t="shared" si="1"/>
        <v>0</v>
      </c>
      <c r="AC8" s="242"/>
    </row>
    <row r="9" spans="2:29">
      <c r="B9" s="524" t="s">
        <v>19</v>
      </c>
      <c r="C9" s="136"/>
      <c r="D9" s="137"/>
      <c r="E9" s="136"/>
      <c r="F9" s="137"/>
      <c r="G9" s="136"/>
      <c r="H9" s="239"/>
      <c r="I9" s="136"/>
      <c r="J9" s="137"/>
      <c r="K9" s="136"/>
      <c r="L9" s="137"/>
      <c r="M9" s="136"/>
      <c r="N9" s="137"/>
      <c r="O9" s="136"/>
      <c r="P9" s="137"/>
      <c r="Q9" s="136"/>
      <c r="R9" s="137"/>
      <c r="S9" s="136"/>
      <c r="T9" s="138"/>
      <c r="U9" s="136"/>
      <c r="V9" s="137"/>
      <c r="W9" s="136"/>
      <c r="X9" s="137"/>
      <c r="Y9" s="136"/>
      <c r="Z9" s="137"/>
      <c r="AA9" s="1168">
        <f t="shared" si="0"/>
        <v>0</v>
      </c>
      <c r="AB9" s="1169">
        <f t="shared" si="1"/>
        <v>0</v>
      </c>
      <c r="AC9" s="242"/>
    </row>
    <row r="10" spans="2:29">
      <c r="B10" s="524" t="s">
        <v>20</v>
      </c>
      <c r="C10" s="136"/>
      <c r="D10" s="137"/>
      <c r="E10" s="136"/>
      <c r="F10" s="137"/>
      <c r="G10" s="136"/>
      <c r="H10" s="239"/>
      <c r="I10" s="136"/>
      <c r="J10" s="137"/>
      <c r="K10" s="136"/>
      <c r="L10" s="137"/>
      <c r="M10" s="136"/>
      <c r="N10" s="137"/>
      <c r="O10" s="136"/>
      <c r="P10" s="137"/>
      <c r="Q10" s="136"/>
      <c r="R10" s="137"/>
      <c r="S10" s="136"/>
      <c r="T10" s="138"/>
      <c r="U10" s="136"/>
      <c r="V10" s="137"/>
      <c r="W10" s="136"/>
      <c r="X10" s="137"/>
      <c r="Y10" s="136"/>
      <c r="Z10" s="137"/>
      <c r="AA10" s="1168">
        <f t="shared" si="0"/>
        <v>0</v>
      </c>
      <c r="AB10" s="1169">
        <f t="shared" si="1"/>
        <v>0</v>
      </c>
      <c r="AC10" s="242"/>
    </row>
    <row r="11" spans="2:29">
      <c r="B11" s="524" t="s">
        <v>21</v>
      </c>
      <c r="C11" s="136"/>
      <c r="D11" s="137"/>
      <c r="E11" s="136"/>
      <c r="F11" s="137"/>
      <c r="G11" s="136"/>
      <c r="H11" s="239"/>
      <c r="I11" s="136"/>
      <c r="J11" s="137"/>
      <c r="K11" s="136"/>
      <c r="L11" s="137"/>
      <c r="M11" s="136"/>
      <c r="N11" s="137"/>
      <c r="O11" s="136"/>
      <c r="P11" s="137"/>
      <c r="Q11" s="136"/>
      <c r="R11" s="137"/>
      <c r="S11" s="136"/>
      <c r="T11" s="138"/>
      <c r="U11" s="136"/>
      <c r="V11" s="137"/>
      <c r="W11" s="136"/>
      <c r="X11" s="137"/>
      <c r="Y11" s="136"/>
      <c r="Z11" s="137"/>
      <c r="AA11" s="1168">
        <f t="shared" si="0"/>
        <v>0</v>
      </c>
      <c r="AB11" s="1169">
        <f t="shared" si="1"/>
        <v>0</v>
      </c>
      <c r="AC11" s="242"/>
    </row>
    <row r="12" spans="2:29" ht="15" thickBot="1">
      <c r="B12" s="525" t="s">
        <v>22</v>
      </c>
      <c r="C12" s="141"/>
      <c r="D12" s="142"/>
      <c r="E12" s="141"/>
      <c r="F12" s="142"/>
      <c r="G12" s="141"/>
      <c r="H12" s="240"/>
      <c r="I12" s="141"/>
      <c r="J12" s="142"/>
      <c r="K12" s="141"/>
      <c r="L12" s="142"/>
      <c r="M12" s="141"/>
      <c r="N12" s="142"/>
      <c r="O12" s="141"/>
      <c r="P12" s="142"/>
      <c r="Q12" s="141"/>
      <c r="R12" s="142"/>
      <c r="S12" s="141"/>
      <c r="T12" s="143"/>
      <c r="U12" s="141"/>
      <c r="V12" s="142"/>
      <c r="W12" s="141"/>
      <c r="X12" s="142"/>
      <c r="Y12" s="141"/>
      <c r="Z12" s="142"/>
      <c r="AA12" s="1170">
        <f t="shared" si="0"/>
        <v>0</v>
      </c>
      <c r="AB12" s="1171">
        <f t="shared" si="1"/>
        <v>0</v>
      </c>
      <c r="AC12" s="243"/>
    </row>
    <row r="13" spans="2:29" s="1149" customFormat="1" ht="15" thickBot="1">
      <c r="B13" s="1153" t="s">
        <v>23</v>
      </c>
      <c r="C13" s="1159">
        <f>SUM(C7:C12)</f>
        <v>0</v>
      </c>
      <c r="D13" s="1160">
        <f>SUM(D7:D12)</f>
        <v>0</v>
      </c>
      <c r="E13" s="1159">
        <f t="shared" ref="E13:Y13" si="2">SUM(E7:E12)</f>
        <v>0</v>
      </c>
      <c r="F13" s="1160">
        <f t="shared" si="2"/>
        <v>0</v>
      </c>
      <c r="G13" s="1159">
        <f t="shared" si="2"/>
        <v>0</v>
      </c>
      <c r="H13" s="1161">
        <f t="shared" si="2"/>
        <v>0</v>
      </c>
      <c r="I13" s="1159">
        <f t="shared" si="2"/>
        <v>0</v>
      </c>
      <c r="J13" s="1160">
        <f t="shared" si="2"/>
        <v>0</v>
      </c>
      <c r="K13" s="1159">
        <f t="shared" si="2"/>
        <v>0</v>
      </c>
      <c r="L13" s="1160">
        <f t="shared" si="2"/>
        <v>0</v>
      </c>
      <c r="M13" s="1159">
        <f t="shared" si="2"/>
        <v>0</v>
      </c>
      <c r="N13" s="1160">
        <f t="shared" si="2"/>
        <v>0</v>
      </c>
      <c r="O13" s="1159">
        <f t="shared" si="2"/>
        <v>0</v>
      </c>
      <c r="P13" s="1160">
        <f t="shared" si="2"/>
        <v>0</v>
      </c>
      <c r="Q13" s="1159">
        <f t="shared" si="2"/>
        <v>0</v>
      </c>
      <c r="R13" s="1160">
        <f t="shared" si="2"/>
        <v>0</v>
      </c>
      <c r="S13" s="1159">
        <f t="shared" si="2"/>
        <v>0</v>
      </c>
      <c r="T13" s="1162">
        <f t="shared" si="2"/>
        <v>0</v>
      </c>
      <c r="U13" s="1159">
        <f t="shared" si="2"/>
        <v>0</v>
      </c>
      <c r="V13" s="1160">
        <f t="shared" si="2"/>
        <v>0</v>
      </c>
      <c r="W13" s="1159">
        <f t="shared" si="2"/>
        <v>0</v>
      </c>
      <c r="X13" s="1160">
        <f t="shared" si="2"/>
        <v>0</v>
      </c>
      <c r="Y13" s="1159">
        <f t="shared" si="2"/>
        <v>0</v>
      </c>
      <c r="Z13" s="1160">
        <f>SUM(Z7:Z12)</f>
        <v>0</v>
      </c>
      <c r="AA13" s="1163">
        <f t="shared" si="0"/>
        <v>0</v>
      </c>
      <c r="AB13" s="1164">
        <f t="shared" si="1"/>
        <v>0</v>
      </c>
      <c r="AC13" s="1165">
        <f>SUM(AC7:AC12)</f>
        <v>0</v>
      </c>
    </row>
    <row r="14" spans="2:29" ht="9" customHeight="1" thickBot="1"/>
    <row r="15" spans="2:29" s="1149" customFormat="1" ht="15.75" thickBot="1">
      <c r="B15" s="1152">
        <v>2016</v>
      </c>
      <c r="C15" s="1322"/>
      <c r="D15" s="1323"/>
      <c r="E15" s="1323"/>
      <c r="F15" s="1323"/>
      <c r="G15" s="1323"/>
      <c r="H15" s="1323"/>
      <c r="I15" s="1323"/>
      <c r="J15" s="1323"/>
      <c r="K15" s="1323"/>
      <c r="L15" s="1323"/>
      <c r="M15" s="1323"/>
      <c r="N15" s="1323"/>
      <c r="O15" s="1323"/>
      <c r="P15" s="1323"/>
      <c r="Q15" s="1323"/>
      <c r="R15" s="1323"/>
      <c r="S15" s="1323"/>
      <c r="T15" s="1323"/>
      <c r="U15" s="1323"/>
      <c r="V15" s="1323"/>
      <c r="W15" s="1323"/>
      <c r="X15" s="1323"/>
      <c r="Y15" s="1323"/>
      <c r="Z15" s="1323"/>
      <c r="AA15" s="1323"/>
      <c r="AB15" s="1323"/>
      <c r="AC15" s="1324"/>
    </row>
    <row r="16" spans="2:29" s="1149" customFormat="1" ht="21" customHeight="1" thickBot="1">
      <c r="B16" s="1153" t="s">
        <v>99</v>
      </c>
      <c r="C16" s="1325" t="s">
        <v>4</v>
      </c>
      <c r="D16" s="1326"/>
      <c r="E16" s="1325" t="s">
        <v>5</v>
      </c>
      <c r="F16" s="1326"/>
      <c r="G16" s="1325" t="s">
        <v>6</v>
      </c>
      <c r="H16" s="1326"/>
      <c r="I16" s="1325" t="s">
        <v>7</v>
      </c>
      <c r="J16" s="1326"/>
      <c r="K16" s="1325" t="s">
        <v>8</v>
      </c>
      <c r="L16" s="1326"/>
      <c r="M16" s="1325" t="s">
        <v>9</v>
      </c>
      <c r="N16" s="1326"/>
      <c r="O16" s="1325" t="s">
        <v>10</v>
      </c>
      <c r="P16" s="1326"/>
      <c r="Q16" s="1325" t="s">
        <v>11</v>
      </c>
      <c r="R16" s="1326"/>
      <c r="S16" s="1325" t="s">
        <v>12</v>
      </c>
      <c r="T16" s="1329"/>
      <c r="U16" s="1325" t="s">
        <v>13</v>
      </c>
      <c r="V16" s="1326"/>
      <c r="W16" s="1325" t="s">
        <v>14</v>
      </c>
      <c r="X16" s="1326"/>
      <c r="Y16" s="1325" t="s">
        <v>15</v>
      </c>
      <c r="Z16" s="1326"/>
      <c r="AA16" s="1327" t="s">
        <v>16</v>
      </c>
      <c r="AB16" s="1328"/>
      <c r="AC16" s="1330" t="s">
        <v>516</v>
      </c>
    </row>
    <row r="17" spans="2:29" s="1149" customFormat="1" ht="15" thickBot="1">
      <c r="B17" s="1154"/>
      <c r="C17" s="1155" t="s">
        <v>733</v>
      </c>
      <c r="D17" s="1156" t="s">
        <v>734</v>
      </c>
      <c r="E17" s="1155" t="s">
        <v>733</v>
      </c>
      <c r="F17" s="1156" t="s">
        <v>734</v>
      </c>
      <c r="G17" s="1155" t="s">
        <v>733</v>
      </c>
      <c r="H17" s="1156" t="s">
        <v>734</v>
      </c>
      <c r="I17" s="1155" t="s">
        <v>733</v>
      </c>
      <c r="J17" s="1156" t="s">
        <v>734</v>
      </c>
      <c r="K17" s="1155" t="s">
        <v>733</v>
      </c>
      <c r="L17" s="1156" t="s">
        <v>734</v>
      </c>
      <c r="M17" s="1155" t="s">
        <v>733</v>
      </c>
      <c r="N17" s="1156" t="s">
        <v>734</v>
      </c>
      <c r="O17" s="1155" t="s">
        <v>733</v>
      </c>
      <c r="P17" s="1156" t="s">
        <v>734</v>
      </c>
      <c r="Q17" s="1155" t="s">
        <v>733</v>
      </c>
      <c r="R17" s="1156" t="s">
        <v>734</v>
      </c>
      <c r="S17" s="1155" t="s">
        <v>733</v>
      </c>
      <c r="T17" s="1156" t="s">
        <v>734</v>
      </c>
      <c r="U17" s="1155" t="s">
        <v>733</v>
      </c>
      <c r="V17" s="1156" t="s">
        <v>734</v>
      </c>
      <c r="W17" s="1155" t="s">
        <v>733</v>
      </c>
      <c r="X17" s="1156" t="s">
        <v>734</v>
      </c>
      <c r="Y17" s="1155" t="s">
        <v>733</v>
      </c>
      <c r="Z17" s="1156" t="s">
        <v>734</v>
      </c>
      <c r="AA17" s="1157" t="s">
        <v>733</v>
      </c>
      <c r="AB17" s="1158" t="s">
        <v>734</v>
      </c>
      <c r="AC17" s="1331"/>
    </row>
    <row r="18" spans="2:29">
      <c r="B18" s="524" t="s">
        <v>17</v>
      </c>
      <c r="C18" s="133"/>
      <c r="D18" s="134"/>
      <c r="E18" s="133"/>
      <c r="F18" s="134"/>
      <c r="G18" s="133"/>
      <c r="H18" s="238"/>
      <c r="I18" s="133"/>
      <c r="J18" s="134"/>
      <c r="K18" s="133"/>
      <c r="L18" s="134"/>
      <c r="M18" s="133"/>
      <c r="N18" s="134"/>
      <c r="O18" s="133"/>
      <c r="P18" s="134"/>
      <c r="Q18" s="133"/>
      <c r="R18" s="134"/>
      <c r="S18" s="133"/>
      <c r="T18" s="135"/>
      <c r="U18" s="133"/>
      <c r="V18" s="134"/>
      <c r="W18" s="133"/>
      <c r="X18" s="134"/>
      <c r="Y18" s="133"/>
      <c r="Z18" s="134"/>
      <c r="AA18" s="1166">
        <f t="shared" ref="AA18:AA24" si="3">SUM(C18,E18,G18,I18,K18,M18,O18,Q18,S18,U18,W18,Y18)</f>
        <v>0</v>
      </c>
      <c r="AB18" s="1167">
        <f t="shared" ref="AB18:AB24" si="4">SUM(D18,F18,H18,J18,L18,N18,P18,R18,T18,V18,X18,Z18)</f>
        <v>0</v>
      </c>
      <c r="AC18" s="241"/>
    </row>
    <row r="19" spans="2:29">
      <c r="B19" s="524" t="s">
        <v>18</v>
      </c>
      <c r="C19" s="136"/>
      <c r="D19" s="137"/>
      <c r="E19" s="136"/>
      <c r="F19" s="137"/>
      <c r="G19" s="136"/>
      <c r="H19" s="239"/>
      <c r="I19" s="136"/>
      <c r="J19" s="137"/>
      <c r="K19" s="136"/>
      <c r="L19" s="137"/>
      <c r="M19" s="136"/>
      <c r="N19" s="137"/>
      <c r="O19" s="136"/>
      <c r="P19" s="137"/>
      <c r="Q19" s="136"/>
      <c r="R19" s="137"/>
      <c r="S19" s="136"/>
      <c r="T19" s="138"/>
      <c r="U19" s="136"/>
      <c r="V19" s="137"/>
      <c r="W19" s="136"/>
      <c r="X19" s="137"/>
      <c r="Y19" s="136"/>
      <c r="Z19" s="137"/>
      <c r="AA19" s="1168">
        <f t="shared" si="3"/>
        <v>0</v>
      </c>
      <c r="AB19" s="1169">
        <f t="shared" si="4"/>
        <v>0</v>
      </c>
      <c r="AC19" s="242"/>
    </row>
    <row r="20" spans="2:29">
      <c r="B20" s="524" t="s">
        <v>19</v>
      </c>
      <c r="C20" s="136"/>
      <c r="D20" s="137"/>
      <c r="E20" s="136"/>
      <c r="F20" s="137"/>
      <c r="G20" s="136"/>
      <c r="H20" s="239"/>
      <c r="I20" s="136"/>
      <c r="J20" s="137"/>
      <c r="K20" s="136"/>
      <c r="L20" s="137"/>
      <c r="M20" s="136"/>
      <c r="N20" s="137"/>
      <c r="O20" s="136"/>
      <c r="P20" s="137"/>
      <c r="Q20" s="136"/>
      <c r="R20" s="137"/>
      <c r="S20" s="136"/>
      <c r="T20" s="138"/>
      <c r="U20" s="136"/>
      <c r="V20" s="137"/>
      <c r="W20" s="136"/>
      <c r="X20" s="137"/>
      <c r="Y20" s="136"/>
      <c r="Z20" s="137"/>
      <c r="AA20" s="1168">
        <f t="shared" si="3"/>
        <v>0</v>
      </c>
      <c r="AB20" s="1169">
        <f t="shared" si="4"/>
        <v>0</v>
      </c>
      <c r="AC20" s="242"/>
    </row>
    <row r="21" spans="2:29">
      <c r="B21" s="524" t="s">
        <v>20</v>
      </c>
      <c r="C21" s="136"/>
      <c r="D21" s="137"/>
      <c r="E21" s="136"/>
      <c r="F21" s="137"/>
      <c r="G21" s="136"/>
      <c r="H21" s="239"/>
      <c r="I21" s="136"/>
      <c r="J21" s="137"/>
      <c r="K21" s="136"/>
      <c r="L21" s="137"/>
      <c r="M21" s="136"/>
      <c r="N21" s="137"/>
      <c r="O21" s="136"/>
      <c r="P21" s="137"/>
      <c r="Q21" s="136"/>
      <c r="R21" s="137"/>
      <c r="S21" s="136"/>
      <c r="T21" s="138"/>
      <c r="U21" s="136"/>
      <c r="V21" s="137"/>
      <c r="W21" s="136"/>
      <c r="X21" s="137"/>
      <c r="Y21" s="136"/>
      <c r="Z21" s="137"/>
      <c r="AA21" s="1168">
        <f t="shared" si="3"/>
        <v>0</v>
      </c>
      <c r="AB21" s="1169">
        <f t="shared" si="4"/>
        <v>0</v>
      </c>
      <c r="AC21" s="242"/>
    </row>
    <row r="22" spans="2:29">
      <c r="B22" s="524" t="s">
        <v>21</v>
      </c>
      <c r="C22" s="136"/>
      <c r="D22" s="137"/>
      <c r="E22" s="136"/>
      <c r="F22" s="137"/>
      <c r="G22" s="136"/>
      <c r="H22" s="239"/>
      <c r="I22" s="136"/>
      <c r="J22" s="137"/>
      <c r="K22" s="136"/>
      <c r="L22" s="137"/>
      <c r="M22" s="136"/>
      <c r="N22" s="137"/>
      <c r="O22" s="136"/>
      <c r="P22" s="137"/>
      <c r="Q22" s="136"/>
      <c r="R22" s="137"/>
      <c r="S22" s="136"/>
      <c r="T22" s="138"/>
      <c r="U22" s="136"/>
      <c r="V22" s="137"/>
      <c r="W22" s="136"/>
      <c r="X22" s="137"/>
      <c r="Y22" s="136"/>
      <c r="Z22" s="137"/>
      <c r="AA22" s="1168">
        <f t="shared" si="3"/>
        <v>0</v>
      </c>
      <c r="AB22" s="1169">
        <f t="shared" si="4"/>
        <v>0</v>
      </c>
      <c r="AC22" s="242"/>
    </row>
    <row r="23" spans="2:29" ht="15" thickBot="1">
      <c r="B23" s="525" t="s">
        <v>22</v>
      </c>
      <c r="C23" s="141"/>
      <c r="D23" s="142"/>
      <c r="E23" s="141"/>
      <c r="F23" s="142"/>
      <c r="G23" s="141"/>
      <c r="H23" s="240"/>
      <c r="I23" s="141"/>
      <c r="J23" s="142"/>
      <c r="K23" s="141"/>
      <c r="L23" s="142"/>
      <c r="M23" s="141"/>
      <c r="N23" s="142"/>
      <c r="O23" s="141"/>
      <c r="P23" s="142"/>
      <c r="Q23" s="141"/>
      <c r="R23" s="142"/>
      <c r="S23" s="141"/>
      <c r="T23" s="143"/>
      <c r="U23" s="141"/>
      <c r="V23" s="142"/>
      <c r="W23" s="141"/>
      <c r="X23" s="142"/>
      <c r="Y23" s="141"/>
      <c r="Z23" s="142"/>
      <c r="AA23" s="1170">
        <f t="shared" si="3"/>
        <v>0</v>
      </c>
      <c r="AB23" s="1171">
        <f t="shared" si="4"/>
        <v>0</v>
      </c>
      <c r="AC23" s="243"/>
    </row>
    <row r="24" spans="2:29" s="1149" customFormat="1" ht="15" thickBot="1">
      <c r="B24" s="1153" t="s">
        <v>23</v>
      </c>
      <c r="C24" s="1159">
        <f>SUM(C18:C23)</f>
        <v>0</v>
      </c>
      <c r="D24" s="1160">
        <f>SUM(D18:D23)</f>
        <v>0</v>
      </c>
      <c r="E24" s="1159">
        <f t="shared" ref="E24:Y24" si="5">SUM(E18:E23)</f>
        <v>0</v>
      </c>
      <c r="F24" s="1160">
        <f t="shared" si="5"/>
        <v>0</v>
      </c>
      <c r="G24" s="1159">
        <f t="shared" si="5"/>
        <v>0</v>
      </c>
      <c r="H24" s="1161">
        <f t="shared" si="5"/>
        <v>0</v>
      </c>
      <c r="I24" s="1159">
        <f t="shared" si="5"/>
        <v>0</v>
      </c>
      <c r="J24" s="1160">
        <f t="shared" si="5"/>
        <v>0</v>
      </c>
      <c r="K24" s="1159">
        <f t="shared" si="5"/>
        <v>0</v>
      </c>
      <c r="L24" s="1160">
        <f t="shared" si="5"/>
        <v>0</v>
      </c>
      <c r="M24" s="1159">
        <f t="shared" si="5"/>
        <v>0</v>
      </c>
      <c r="N24" s="1160">
        <f t="shared" si="5"/>
        <v>0</v>
      </c>
      <c r="O24" s="1159">
        <f>SUM(O18:O23)</f>
        <v>0</v>
      </c>
      <c r="P24" s="1160">
        <f>SUM(P18:P23)</f>
        <v>0</v>
      </c>
      <c r="Q24" s="1159">
        <f t="shared" si="5"/>
        <v>0</v>
      </c>
      <c r="R24" s="1160">
        <f t="shared" si="5"/>
        <v>0</v>
      </c>
      <c r="S24" s="1159">
        <f t="shared" si="5"/>
        <v>0</v>
      </c>
      <c r="T24" s="1162">
        <f t="shared" si="5"/>
        <v>0</v>
      </c>
      <c r="U24" s="1159">
        <f t="shared" si="5"/>
        <v>0</v>
      </c>
      <c r="V24" s="1160">
        <f t="shared" si="5"/>
        <v>0</v>
      </c>
      <c r="W24" s="1159">
        <f t="shared" si="5"/>
        <v>0</v>
      </c>
      <c r="X24" s="1160">
        <f t="shared" si="5"/>
        <v>0</v>
      </c>
      <c r="Y24" s="1159">
        <f t="shared" si="5"/>
        <v>0</v>
      </c>
      <c r="Z24" s="1160">
        <f>SUM(Z18:Z23)</f>
        <v>0</v>
      </c>
      <c r="AA24" s="1163">
        <f t="shared" si="3"/>
        <v>0</v>
      </c>
      <c r="AB24" s="1164">
        <f t="shared" si="4"/>
        <v>0</v>
      </c>
      <c r="AC24" s="1165">
        <f>SUM(AC18:AC23)</f>
        <v>0</v>
      </c>
    </row>
    <row r="25" spans="2:29" ht="7.9" customHeight="1"/>
  </sheetData>
  <sheetProtection password="D6CB" sheet="1" objects="1" scenarios="1" formatCells="0" formatColumns="0" formatRows="0" selectLockedCells="1"/>
  <mergeCells count="30">
    <mergeCell ref="C15:AC15"/>
    <mergeCell ref="C16:D16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W16:X16"/>
    <mergeCell ref="Y16:Z16"/>
    <mergeCell ref="AA16:AB16"/>
    <mergeCell ref="AC16:AC17"/>
    <mergeCell ref="C4:AC4"/>
    <mergeCell ref="C5:D5"/>
    <mergeCell ref="E5:F5"/>
    <mergeCell ref="G5:H5"/>
    <mergeCell ref="I5:J5"/>
    <mergeCell ref="K5:L5"/>
    <mergeCell ref="M5:N5"/>
    <mergeCell ref="O5:P5"/>
    <mergeCell ref="AA5:AB5"/>
    <mergeCell ref="Q5:R5"/>
    <mergeCell ref="S5:T5"/>
    <mergeCell ref="U5:V5"/>
    <mergeCell ref="W5:X5"/>
    <mergeCell ref="Y5:Z5"/>
    <mergeCell ref="AC5:AC6"/>
  </mergeCells>
  <pageMargins left="0.39370078740157483" right="0.39370078740157483" top="0.39370078740157483" bottom="0.39370078740157483" header="0" footer="0"/>
  <pageSetup paperSize="9" scale="60" orientation="landscape" r:id="rId1"/>
  <colBreaks count="1" manualBreakCount="1">
    <brk id="16" max="24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2"/>
  <dimension ref="B1:Q73"/>
  <sheetViews>
    <sheetView showGridLines="0" view="pageBreakPreview" topLeftCell="A42" zoomScale="80" zoomScaleNormal="85" zoomScaleSheetLayoutView="80" workbookViewId="0">
      <selection activeCell="B73" sqref="B73"/>
    </sheetView>
  </sheetViews>
  <sheetFormatPr defaultColWidth="9.140625" defaultRowHeight="12.75"/>
  <cols>
    <col min="1" max="1" width="1.7109375" style="83" customWidth="1"/>
    <col min="2" max="2" width="29.5703125" style="83" customWidth="1"/>
    <col min="3" max="14" width="10.85546875" style="83" customWidth="1"/>
    <col min="15" max="15" width="12.7109375" style="83" customWidth="1"/>
    <col min="16" max="16" width="10.28515625" style="431" customWidth="1"/>
    <col min="17" max="17" width="9.28515625" style="83" bestFit="1" customWidth="1"/>
    <col min="18" max="18" width="1.7109375" style="83" customWidth="1"/>
    <col min="19" max="16384" width="9.140625" style="83"/>
  </cols>
  <sheetData>
    <row r="1" spans="2:17" s="756" customFormat="1" ht="7.9" customHeight="1">
      <c r="P1" s="1136"/>
    </row>
    <row r="2" spans="2:17" s="1128" customFormat="1" ht="19.5" customHeight="1">
      <c r="B2" s="580" t="s">
        <v>736</v>
      </c>
      <c r="C2" s="1136"/>
      <c r="P2" s="1135"/>
    </row>
    <row r="3" spans="2:17" s="1128" customFormat="1" ht="7.9" customHeight="1" thickBot="1">
      <c r="B3" s="798"/>
      <c r="C3" s="1136"/>
      <c r="P3" s="1135"/>
    </row>
    <row r="4" spans="2:17" s="756" customFormat="1" ht="18" thickBot="1">
      <c r="B4" s="1172" t="s">
        <v>31</v>
      </c>
      <c r="C4" s="1136"/>
      <c r="D4" s="1136"/>
      <c r="E4" s="1136"/>
      <c r="F4" s="1136"/>
      <c r="G4" s="1136"/>
      <c r="H4" s="1136"/>
      <c r="I4" s="1136"/>
      <c r="J4" s="1136"/>
      <c r="K4" s="1136"/>
      <c r="L4" s="1136"/>
      <c r="M4" s="1136"/>
      <c r="N4" s="1136"/>
      <c r="O4" s="1136"/>
      <c r="P4" s="1136"/>
      <c r="Q4" s="1136"/>
    </row>
    <row r="5" spans="2:17" s="756" customFormat="1" ht="25.5">
      <c r="B5" s="1173" t="s">
        <v>1088</v>
      </c>
      <c r="C5" s="1174" t="s">
        <v>4</v>
      </c>
      <c r="D5" s="1174" t="s">
        <v>5</v>
      </c>
      <c r="E5" s="1174" t="s">
        <v>6</v>
      </c>
      <c r="F5" s="1174" t="s">
        <v>7</v>
      </c>
      <c r="G5" s="1174" t="s">
        <v>8</v>
      </c>
      <c r="H5" s="1174" t="s">
        <v>9</v>
      </c>
      <c r="I5" s="1174" t="s">
        <v>10</v>
      </c>
      <c r="J5" s="1174" t="s">
        <v>11</v>
      </c>
      <c r="K5" s="1174" t="s">
        <v>12</v>
      </c>
      <c r="L5" s="1174" t="s">
        <v>13</v>
      </c>
      <c r="M5" s="1174" t="s">
        <v>14</v>
      </c>
      <c r="N5" s="1174" t="s">
        <v>15</v>
      </c>
      <c r="O5" s="1174" t="s">
        <v>16</v>
      </c>
      <c r="P5" s="1175" t="s">
        <v>98</v>
      </c>
      <c r="Q5" s="1175" t="s">
        <v>533</v>
      </c>
    </row>
    <row r="6" spans="2:17">
      <c r="B6" s="526" t="s">
        <v>545</v>
      </c>
      <c r="C6" s="434"/>
      <c r="D6" s="434"/>
      <c r="E6" s="434"/>
      <c r="F6" s="434"/>
      <c r="G6" s="434"/>
      <c r="H6" s="434"/>
      <c r="I6" s="434"/>
      <c r="J6" s="434"/>
      <c r="K6" s="434"/>
      <c r="L6" s="434"/>
      <c r="M6" s="434"/>
      <c r="N6" s="434"/>
      <c r="O6" s="1182">
        <f t="shared" ref="O6:O11" si="0">SUM(C6:N6)</f>
        <v>0</v>
      </c>
      <c r="P6" s="433"/>
      <c r="Q6" s="1179">
        <f>IF($O$12=0,0,O6/$O$12)</f>
        <v>0</v>
      </c>
    </row>
    <row r="7" spans="2:17">
      <c r="B7" s="526" t="s">
        <v>544</v>
      </c>
      <c r="C7" s="434"/>
      <c r="D7" s="434"/>
      <c r="E7" s="434"/>
      <c r="F7" s="434"/>
      <c r="G7" s="434"/>
      <c r="H7" s="434"/>
      <c r="I7" s="434"/>
      <c r="J7" s="434"/>
      <c r="K7" s="434"/>
      <c r="L7" s="434"/>
      <c r="M7" s="434"/>
      <c r="N7" s="434"/>
      <c r="O7" s="1182">
        <f t="shared" si="0"/>
        <v>0</v>
      </c>
      <c r="P7" s="433"/>
      <c r="Q7" s="1179">
        <f t="shared" ref="Q7:Q12" si="1">IF($O$12=0,0,O7/$O$12)</f>
        <v>0</v>
      </c>
    </row>
    <row r="8" spans="2:17">
      <c r="B8" s="526" t="s">
        <v>542</v>
      </c>
      <c r="C8" s="434"/>
      <c r="D8" s="434"/>
      <c r="E8" s="434"/>
      <c r="F8" s="434"/>
      <c r="G8" s="434"/>
      <c r="H8" s="434"/>
      <c r="I8" s="434"/>
      <c r="J8" s="434"/>
      <c r="K8" s="434"/>
      <c r="L8" s="434"/>
      <c r="M8" s="434"/>
      <c r="N8" s="434"/>
      <c r="O8" s="1182">
        <f t="shared" si="0"/>
        <v>0</v>
      </c>
      <c r="P8" s="433"/>
      <c r="Q8" s="1179">
        <f t="shared" si="1"/>
        <v>0</v>
      </c>
    </row>
    <row r="9" spans="2:17">
      <c r="B9" s="526" t="s">
        <v>541</v>
      </c>
      <c r="C9" s="434"/>
      <c r="D9" s="434"/>
      <c r="E9" s="434"/>
      <c r="F9" s="434"/>
      <c r="G9" s="434"/>
      <c r="H9" s="434"/>
      <c r="I9" s="434"/>
      <c r="J9" s="434"/>
      <c r="K9" s="434"/>
      <c r="L9" s="434"/>
      <c r="M9" s="434"/>
      <c r="N9" s="434"/>
      <c r="O9" s="1182">
        <f t="shared" si="0"/>
        <v>0</v>
      </c>
      <c r="P9" s="433"/>
      <c r="Q9" s="1179">
        <f t="shared" si="1"/>
        <v>0</v>
      </c>
    </row>
    <row r="10" spans="2:17">
      <c r="B10" s="526" t="s">
        <v>543</v>
      </c>
      <c r="C10" s="434"/>
      <c r="D10" s="434"/>
      <c r="E10" s="434"/>
      <c r="F10" s="434"/>
      <c r="G10" s="434"/>
      <c r="H10" s="434"/>
      <c r="I10" s="434"/>
      <c r="J10" s="434"/>
      <c r="K10" s="434"/>
      <c r="L10" s="434"/>
      <c r="M10" s="434"/>
      <c r="N10" s="434"/>
      <c r="O10" s="1182">
        <f t="shared" si="0"/>
        <v>0</v>
      </c>
      <c r="P10" s="433"/>
      <c r="Q10" s="1179">
        <f t="shared" si="1"/>
        <v>0</v>
      </c>
    </row>
    <row r="11" spans="2:17">
      <c r="B11" s="526" t="s">
        <v>540</v>
      </c>
      <c r="C11" s="434"/>
      <c r="D11" s="434"/>
      <c r="E11" s="434"/>
      <c r="F11" s="434"/>
      <c r="G11" s="434"/>
      <c r="H11" s="434"/>
      <c r="I11" s="434"/>
      <c r="J11" s="434"/>
      <c r="K11" s="434"/>
      <c r="L11" s="434"/>
      <c r="M11" s="434"/>
      <c r="N11" s="434"/>
      <c r="O11" s="1182">
        <f t="shared" si="0"/>
        <v>0</v>
      </c>
      <c r="P11" s="433"/>
      <c r="Q11" s="1179">
        <f t="shared" si="1"/>
        <v>0</v>
      </c>
    </row>
    <row r="12" spans="2:17" s="756" customFormat="1" ht="15.75" thickBot="1">
      <c r="B12" s="1176" t="s">
        <v>16</v>
      </c>
      <c r="C12" s="1177">
        <f>SUM(C6:C11)</f>
        <v>0</v>
      </c>
      <c r="D12" s="1177">
        <f t="shared" ref="D12:O12" si="2">SUM(D6:D11)</f>
        <v>0</v>
      </c>
      <c r="E12" s="1177">
        <f t="shared" si="2"/>
        <v>0</v>
      </c>
      <c r="F12" s="1177">
        <f t="shared" si="2"/>
        <v>0</v>
      </c>
      <c r="G12" s="1177">
        <f t="shared" si="2"/>
        <v>0</v>
      </c>
      <c r="H12" s="1177">
        <f t="shared" si="2"/>
        <v>0</v>
      </c>
      <c r="I12" s="1177">
        <f t="shared" si="2"/>
        <v>0</v>
      </c>
      <c r="J12" s="1177">
        <f t="shared" si="2"/>
        <v>0</v>
      </c>
      <c r="K12" s="1177">
        <f t="shared" si="2"/>
        <v>0</v>
      </c>
      <c r="L12" s="1177">
        <f t="shared" si="2"/>
        <v>0</v>
      </c>
      <c r="M12" s="1177">
        <f t="shared" si="2"/>
        <v>0</v>
      </c>
      <c r="N12" s="1177">
        <f t="shared" si="2"/>
        <v>0</v>
      </c>
      <c r="O12" s="1177">
        <f t="shared" si="2"/>
        <v>0</v>
      </c>
      <c r="P12" s="1177">
        <f>SUM(P6:P11)</f>
        <v>0</v>
      </c>
      <c r="Q12" s="1178">
        <f t="shared" si="1"/>
        <v>0</v>
      </c>
    </row>
    <row r="13" spans="2:17" ht="13.5" thickBot="1">
      <c r="B13" s="431"/>
      <c r="C13" s="432"/>
      <c r="D13" s="432"/>
      <c r="E13" s="432"/>
      <c r="F13" s="432"/>
      <c r="G13" s="432"/>
      <c r="H13" s="432"/>
      <c r="I13" s="432"/>
      <c r="J13" s="432"/>
      <c r="K13" s="432"/>
      <c r="L13" s="432"/>
      <c r="M13" s="432"/>
      <c r="N13" s="432"/>
      <c r="O13" s="432"/>
      <c r="Q13" s="432"/>
    </row>
    <row r="14" spans="2:17" s="756" customFormat="1" ht="18" thickBot="1">
      <c r="B14" s="1172" t="s">
        <v>30</v>
      </c>
      <c r="C14" s="1136"/>
      <c r="D14" s="1136"/>
      <c r="E14" s="1136"/>
      <c r="F14" s="1136"/>
      <c r="G14" s="1136"/>
      <c r="H14" s="1136"/>
      <c r="I14" s="1136"/>
      <c r="J14" s="1136"/>
      <c r="K14" s="1136"/>
      <c r="L14" s="1136"/>
      <c r="M14" s="1136"/>
      <c r="N14" s="1136"/>
      <c r="O14" s="1136"/>
      <c r="P14" s="1136"/>
      <c r="Q14" s="1136"/>
    </row>
    <row r="15" spans="2:17" s="756" customFormat="1" ht="25.5">
      <c r="B15" s="1173" t="s">
        <v>1088</v>
      </c>
      <c r="C15" s="1174" t="s">
        <v>4</v>
      </c>
      <c r="D15" s="1174" t="s">
        <v>5</v>
      </c>
      <c r="E15" s="1174" t="s">
        <v>6</v>
      </c>
      <c r="F15" s="1174" t="s">
        <v>7</v>
      </c>
      <c r="G15" s="1174" t="s">
        <v>8</v>
      </c>
      <c r="H15" s="1174" t="s">
        <v>9</v>
      </c>
      <c r="I15" s="1174" t="s">
        <v>10</v>
      </c>
      <c r="J15" s="1174" t="s">
        <v>11</v>
      </c>
      <c r="K15" s="1174" t="s">
        <v>12</v>
      </c>
      <c r="L15" s="1174" t="s">
        <v>13</v>
      </c>
      <c r="M15" s="1174" t="s">
        <v>14</v>
      </c>
      <c r="N15" s="1174" t="s">
        <v>15</v>
      </c>
      <c r="O15" s="1174" t="s">
        <v>16</v>
      </c>
      <c r="P15" s="1175" t="s">
        <v>98</v>
      </c>
      <c r="Q15" s="1175" t="s">
        <v>533</v>
      </c>
    </row>
    <row r="16" spans="2:17">
      <c r="B16" s="526" t="s">
        <v>545</v>
      </c>
      <c r="C16" s="434"/>
      <c r="D16" s="434"/>
      <c r="E16" s="434"/>
      <c r="F16" s="434"/>
      <c r="G16" s="434"/>
      <c r="H16" s="434"/>
      <c r="I16" s="434"/>
      <c r="J16" s="434"/>
      <c r="K16" s="434"/>
      <c r="L16" s="434"/>
      <c r="M16" s="434"/>
      <c r="N16" s="434"/>
      <c r="O16" s="1182">
        <f t="shared" ref="O16:O21" si="3">SUM(C16:N16)</f>
        <v>0</v>
      </c>
      <c r="P16" s="433"/>
      <c r="Q16" s="1179">
        <f>IF($O$22=0,0,O16/$O$22)</f>
        <v>0</v>
      </c>
    </row>
    <row r="17" spans="2:17">
      <c r="B17" s="526" t="s">
        <v>544</v>
      </c>
      <c r="C17" s="434"/>
      <c r="D17" s="434"/>
      <c r="E17" s="434"/>
      <c r="F17" s="434"/>
      <c r="G17" s="434"/>
      <c r="H17" s="434"/>
      <c r="I17" s="434"/>
      <c r="J17" s="434"/>
      <c r="K17" s="434"/>
      <c r="L17" s="434"/>
      <c r="M17" s="434"/>
      <c r="N17" s="434"/>
      <c r="O17" s="1182">
        <f t="shared" si="3"/>
        <v>0</v>
      </c>
      <c r="P17" s="433"/>
      <c r="Q17" s="1179">
        <f t="shared" ref="Q17:Q22" si="4">IF($O$22=0,0,O17/$O$22)</f>
        <v>0</v>
      </c>
    </row>
    <row r="18" spans="2:17">
      <c r="B18" s="526" t="s">
        <v>542</v>
      </c>
      <c r="C18" s="434"/>
      <c r="D18" s="434"/>
      <c r="E18" s="434"/>
      <c r="F18" s="434"/>
      <c r="G18" s="434"/>
      <c r="H18" s="434"/>
      <c r="I18" s="434"/>
      <c r="J18" s="434"/>
      <c r="K18" s="434"/>
      <c r="L18" s="434"/>
      <c r="M18" s="434"/>
      <c r="N18" s="434"/>
      <c r="O18" s="1182">
        <f t="shared" si="3"/>
        <v>0</v>
      </c>
      <c r="P18" s="433"/>
      <c r="Q18" s="1179">
        <f t="shared" si="4"/>
        <v>0</v>
      </c>
    </row>
    <row r="19" spans="2:17">
      <c r="B19" s="526" t="s">
        <v>541</v>
      </c>
      <c r="C19" s="434"/>
      <c r="D19" s="434"/>
      <c r="E19" s="434"/>
      <c r="F19" s="434"/>
      <c r="G19" s="434"/>
      <c r="H19" s="434"/>
      <c r="I19" s="434"/>
      <c r="J19" s="434"/>
      <c r="K19" s="434"/>
      <c r="L19" s="434"/>
      <c r="M19" s="434"/>
      <c r="N19" s="434"/>
      <c r="O19" s="1182">
        <f t="shared" si="3"/>
        <v>0</v>
      </c>
      <c r="P19" s="433"/>
      <c r="Q19" s="1179">
        <f t="shared" si="4"/>
        <v>0</v>
      </c>
    </row>
    <row r="20" spans="2:17">
      <c r="B20" s="526" t="s">
        <v>543</v>
      </c>
      <c r="C20" s="434"/>
      <c r="D20" s="434"/>
      <c r="E20" s="434"/>
      <c r="F20" s="434"/>
      <c r="G20" s="434"/>
      <c r="H20" s="434"/>
      <c r="I20" s="434"/>
      <c r="J20" s="434"/>
      <c r="K20" s="434"/>
      <c r="L20" s="434"/>
      <c r="M20" s="434"/>
      <c r="N20" s="434"/>
      <c r="O20" s="1182">
        <f t="shared" si="3"/>
        <v>0</v>
      </c>
      <c r="P20" s="433"/>
      <c r="Q20" s="1179">
        <f t="shared" si="4"/>
        <v>0</v>
      </c>
    </row>
    <row r="21" spans="2:17">
      <c r="B21" s="526" t="s">
        <v>540</v>
      </c>
      <c r="C21" s="434"/>
      <c r="D21" s="434"/>
      <c r="E21" s="434"/>
      <c r="F21" s="434"/>
      <c r="G21" s="434"/>
      <c r="H21" s="434"/>
      <c r="I21" s="434"/>
      <c r="J21" s="434"/>
      <c r="K21" s="434"/>
      <c r="L21" s="434"/>
      <c r="M21" s="434"/>
      <c r="N21" s="434"/>
      <c r="O21" s="1182">
        <f t="shared" si="3"/>
        <v>0</v>
      </c>
      <c r="P21" s="433"/>
      <c r="Q21" s="1179">
        <f t="shared" si="4"/>
        <v>0</v>
      </c>
    </row>
    <row r="22" spans="2:17" s="756" customFormat="1" ht="15.75" thickBot="1">
      <c r="B22" s="1176" t="s">
        <v>16</v>
      </c>
      <c r="C22" s="1177">
        <f>SUM(C16:C21)</f>
        <v>0</v>
      </c>
      <c r="D22" s="1177">
        <f t="shared" ref="D22:O22" si="5">SUM(D16:D21)</f>
        <v>0</v>
      </c>
      <c r="E22" s="1177">
        <f t="shared" si="5"/>
        <v>0</v>
      </c>
      <c r="F22" s="1177">
        <f t="shared" si="5"/>
        <v>0</v>
      </c>
      <c r="G22" s="1177">
        <f t="shared" si="5"/>
        <v>0</v>
      </c>
      <c r="H22" s="1177">
        <f t="shared" si="5"/>
        <v>0</v>
      </c>
      <c r="I22" s="1177">
        <f t="shared" si="5"/>
        <v>0</v>
      </c>
      <c r="J22" s="1177">
        <f t="shared" si="5"/>
        <v>0</v>
      </c>
      <c r="K22" s="1177">
        <f t="shared" si="5"/>
        <v>0</v>
      </c>
      <c r="L22" s="1177">
        <f t="shared" si="5"/>
        <v>0</v>
      </c>
      <c r="M22" s="1177">
        <f t="shared" si="5"/>
        <v>0</v>
      </c>
      <c r="N22" s="1177">
        <f t="shared" si="5"/>
        <v>0</v>
      </c>
      <c r="O22" s="1177">
        <f t="shared" si="5"/>
        <v>0</v>
      </c>
      <c r="P22" s="1177">
        <f>SUM(P16:P21)</f>
        <v>0</v>
      </c>
      <c r="Q22" s="1179">
        <f t="shared" si="4"/>
        <v>0</v>
      </c>
    </row>
    <row r="23" spans="2:17" ht="13.5" thickBot="1">
      <c r="B23" s="431"/>
      <c r="C23" s="432"/>
      <c r="D23" s="432"/>
      <c r="E23" s="432"/>
      <c r="F23" s="432"/>
      <c r="G23" s="432"/>
      <c r="H23" s="432"/>
      <c r="I23" s="432"/>
      <c r="J23" s="432"/>
      <c r="K23" s="432"/>
      <c r="L23" s="432"/>
      <c r="M23" s="432"/>
      <c r="N23" s="432"/>
      <c r="O23" s="432"/>
      <c r="Q23" s="432"/>
    </row>
    <row r="24" spans="2:17" s="756" customFormat="1" ht="18" thickBot="1">
      <c r="B24" s="1172" t="s">
        <v>29</v>
      </c>
      <c r="C24" s="1136"/>
      <c r="D24" s="1136"/>
      <c r="E24" s="1136"/>
      <c r="F24" s="1136"/>
      <c r="G24" s="1136"/>
      <c r="H24" s="1136"/>
      <c r="I24" s="1136"/>
      <c r="J24" s="1136"/>
      <c r="K24" s="1136"/>
      <c r="L24" s="1136"/>
      <c r="M24" s="1136"/>
      <c r="N24" s="1136"/>
      <c r="O24" s="1136"/>
      <c r="P24" s="1136"/>
      <c r="Q24" s="1136"/>
    </row>
    <row r="25" spans="2:17" s="756" customFormat="1" ht="25.5">
      <c r="B25" s="1173" t="s">
        <v>1088</v>
      </c>
      <c r="C25" s="1174" t="s">
        <v>4</v>
      </c>
      <c r="D25" s="1174" t="s">
        <v>5</v>
      </c>
      <c r="E25" s="1174" t="s">
        <v>6</v>
      </c>
      <c r="F25" s="1174" t="s">
        <v>7</v>
      </c>
      <c r="G25" s="1174" t="s">
        <v>8</v>
      </c>
      <c r="H25" s="1174" t="s">
        <v>9</v>
      </c>
      <c r="I25" s="1174" t="s">
        <v>10</v>
      </c>
      <c r="J25" s="1174" t="s">
        <v>11</v>
      </c>
      <c r="K25" s="1174" t="s">
        <v>12</v>
      </c>
      <c r="L25" s="1174" t="s">
        <v>13</v>
      </c>
      <c r="M25" s="1174" t="s">
        <v>14</v>
      </c>
      <c r="N25" s="1174" t="s">
        <v>15</v>
      </c>
      <c r="O25" s="1174" t="s">
        <v>16</v>
      </c>
      <c r="P25" s="1175" t="s">
        <v>98</v>
      </c>
      <c r="Q25" s="1175" t="s">
        <v>533</v>
      </c>
    </row>
    <row r="26" spans="2:17">
      <c r="B26" s="526" t="s">
        <v>545</v>
      </c>
      <c r="C26" s="434"/>
      <c r="D26" s="434"/>
      <c r="E26" s="434"/>
      <c r="F26" s="434"/>
      <c r="G26" s="434"/>
      <c r="H26" s="434"/>
      <c r="I26" s="434"/>
      <c r="J26" s="434"/>
      <c r="K26" s="434"/>
      <c r="L26" s="434"/>
      <c r="M26" s="434"/>
      <c r="N26" s="434"/>
      <c r="O26" s="1182">
        <f t="shared" ref="O26:O31" si="6">SUM(C26:N26)</f>
        <v>0</v>
      </c>
      <c r="P26" s="433"/>
      <c r="Q26" s="1179">
        <f>IF($O$32=0,0,O26/$O$32)</f>
        <v>0</v>
      </c>
    </row>
    <row r="27" spans="2:17">
      <c r="B27" s="526" t="s">
        <v>544</v>
      </c>
      <c r="C27" s="434"/>
      <c r="D27" s="434"/>
      <c r="E27" s="434"/>
      <c r="F27" s="434"/>
      <c r="G27" s="434"/>
      <c r="H27" s="434"/>
      <c r="I27" s="434"/>
      <c r="J27" s="434"/>
      <c r="K27" s="434"/>
      <c r="L27" s="434"/>
      <c r="M27" s="434"/>
      <c r="N27" s="434"/>
      <c r="O27" s="1182">
        <f t="shared" si="6"/>
        <v>0</v>
      </c>
      <c r="P27" s="433"/>
      <c r="Q27" s="1179">
        <f t="shared" ref="Q27:Q32" si="7">IF($O$32=0,0,O27/$O$32)</f>
        <v>0</v>
      </c>
    </row>
    <row r="28" spans="2:17">
      <c r="B28" s="526" t="s">
        <v>542</v>
      </c>
      <c r="C28" s="434"/>
      <c r="D28" s="434"/>
      <c r="E28" s="434"/>
      <c r="F28" s="434"/>
      <c r="G28" s="434"/>
      <c r="H28" s="434"/>
      <c r="I28" s="434"/>
      <c r="J28" s="434"/>
      <c r="K28" s="434"/>
      <c r="L28" s="434"/>
      <c r="M28" s="434"/>
      <c r="N28" s="434"/>
      <c r="O28" s="1182">
        <f t="shared" si="6"/>
        <v>0</v>
      </c>
      <c r="P28" s="433"/>
      <c r="Q28" s="1179">
        <f t="shared" si="7"/>
        <v>0</v>
      </c>
    </row>
    <row r="29" spans="2:17">
      <c r="B29" s="526" t="s">
        <v>541</v>
      </c>
      <c r="C29" s="434"/>
      <c r="D29" s="434"/>
      <c r="E29" s="434"/>
      <c r="F29" s="434"/>
      <c r="G29" s="434"/>
      <c r="H29" s="434"/>
      <c r="I29" s="434"/>
      <c r="J29" s="434"/>
      <c r="K29" s="434"/>
      <c r="L29" s="434"/>
      <c r="M29" s="434"/>
      <c r="N29" s="434"/>
      <c r="O29" s="1182">
        <f t="shared" si="6"/>
        <v>0</v>
      </c>
      <c r="P29" s="433"/>
      <c r="Q29" s="1179">
        <f t="shared" si="7"/>
        <v>0</v>
      </c>
    </row>
    <row r="30" spans="2:17">
      <c r="B30" s="526" t="s">
        <v>543</v>
      </c>
      <c r="C30" s="434"/>
      <c r="D30" s="434"/>
      <c r="E30" s="434"/>
      <c r="F30" s="434"/>
      <c r="G30" s="434"/>
      <c r="H30" s="434"/>
      <c r="I30" s="434"/>
      <c r="J30" s="434"/>
      <c r="K30" s="434"/>
      <c r="L30" s="434"/>
      <c r="M30" s="434"/>
      <c r="N30" s="434"/>
      <c r="O30" s="1182">
        <f t="shared" si="6"/>
        <v>0</v>
      </c>
      <c r="P30" s="433"/>
      <c r="Q30" s="1179">
        <f t="shared" si="7"/>
        <v>0</v>
      </c>
    </row>
    <row r="31" spans="2:17">
      <c r="B31" s="526" t="s">
        <v>540</v>
      </c>
      <c r="C31" s="434"/>
      <c r="D31" s="434"/>
      <c r="E31" s="434"/>
      <c r="F31" s="434"/>
      <c r="G31" s="434"/>
      <c r="H31" s="434"/>
      <c r="I31" s="434"/>
      <c r="J31" s="434"/>
      <c r="K31" s="434"/>
      <c r="L31" s="434"/>
      <c r="M31" s="434"/>
      <c r="N31" s="434"/>
      <c r="O31" s="1182">
        <f t="shared" si="6"/>
        <v>0</v>
      </c>
      <c r="P31" s="433"/>
      <c r="Q31" s="1179">
        <f t="shared" si="7"/>
        <v>0</v>
      </c>
    </row>
    <row r="32" spans="2:17" s="756" customFormat="1" ht="15.75" thickBot="1">
      <c r="B32" s="1176" t="s">
        <v>16</v>
      </c>
      <c r="C32" s="1177">
        <f>SUM(C26:C31)</f>
        <v>0</v>
      </c>
      <c r="D32" s="1177">
        <f t="shared" ref="D32:O32" si="8">SUM(D26:D31)</f>
        <v>0</v>
      </c>
      <c r="E32" s="1177">
        <f t="shared" si="8"/>
        <v>0</v>
      </c>
      <c r="F32" s="1177">
        <f t="shared" si="8"/>
        <v>0</v>
      </c>
      <c r="G32" s="1177">
        <f t="shared" si="8"/>
        <v>0</v>
      </c>
      <c r="H32" s="1177">
        <f t="shared" si="8"/>
        <v>0</v>
      </c>
      <c r="I32" s="1177">
        <f t="shared" si="8"/>
        <v>0</v>
      </c>
      <c r="J32" s="1177">
        <f t="shared" si="8"/>
        <v>0</v>
      </c>
      <c r="K32" s="1177">
        <f t="shared" si="8"/>
        <v>0</v>
      </c>
      <c r="L32" s="1177">
        <f t="shared" si="8"/>
        <v>0</v>
      </c>
      <c r="M32" s="1177">
        <f t="shared" si="8"/>
        <v>0</v>
      </c>
      <c r="N32" s="1177">
        <f t="shared" si="8"/>
        <v>0</v>
      </c>
      <c r="O32" s="1177">
        <f t="shared" si="8"/>
        <v>0</v>
      </c>
      <c r="P32" s="1177">
        <f>SUM(P26:P31)</f>
        <v>0</v>
      </c>
      <c r="Q32" s="1179">
        <f t="shared" si="7"/>
        <v>0</v>
      </c>
    </row>
    <row r="33" spans="2:17" ht="13.5" thickBot="1">
      <c r="B33" s="431"/>
      <c r="C33" s="432"/>
      <c r="D33" s="432"/>
      <c r="E33" s="432"/>
      <c r="F33" s="432"/>
      <c r="G33" s="432"/>
      <c r="H33" s="432"/>
      <c r="I33" s="432"/>
      <c r="J33" s="432"/>
      <c r="K33" s="432"/>
      <c r="L33" s="432"/>
      <c r="M33" s="432"/>
      <c r="N33" s="432"/>
      <c r="O33" s="432"/>
      <c r="Q33" s="432"/>
    </row>
    <row r="34" spans="2:17" s="756" customFormat="1" ht="18" thickBot="1">
      <c r="B34" s="1172" t="s">
        <v>28</v>
      </c>
      <c r="C34" s="1136"/>
      <c r="D34" s="1136"/>
      <c r="E34" s="1136"/>
      <c r="F34" s="1136"/>
      <c r="G34" s="1136"/>
      <c r="H34" s="1136"/>
      <c r="I34" s="1136"/>
      <c r="J34" s="1136"/>
      <c r="K34" s="1136"/>
      <c r="L34" s="1136"/>
      <c r="M34" s="1136"/>
      <c r="N34" s="1136"/>
      <c r="O34" s="1136"/>
      <c r="P34" s="1136"/>
      <c r="Q34" s="1136"/>
    </row>
    <row r="35" spans="2:17" s="756" customFormat="1" ht="25.5">
      <c r="B35" s="1173" t="s">
        <v>1088</v>
      </c>
      <c r="C35" s="1174" t="s">
        <v>4</v>
      </c>
      <c r="D35" s="1174" t="s">
        <v>5</v>
      </c>
      <c r="E35" s="1174" t="s">
        <v>6</v>
      </c>
      <c r="F35" s="1174" t="s">
        <v>7</v>
      </c>
      <c r="G35" s="1174" t="s">
        <v>8</v>
      </c>
      <c r="H35" s="1174" t="s">
        <v>9</v>
      </c>
      <c r="I35" s="1174" t="s">
        <v>10</v>
      </c>
      <c r="J35" s="1174" t="s">
        <v>11</v>
      </c>
      <c r="K35" s="1174" t="s">
        <v>12</v>
      </c>
      <c r="L35" s="1174" t="s">
        <v>13</v>
      </c>
      <c r="M35" s="1174" t="s">
        <v>14</v>
      </c>
      <c r="N35" s="1174" t="s">
        <v>15</v>
      </c>
      <c r="O35" s="1174" t="s">
        <v>16</v>
      </c>
      <c r="P35" s="1175" t="s">
        <v>98</v>
      </c>
      <c r="Q35" s="1175" t="s">
        <v>533</v>
      </c>
    </row>
    <row r="36" spans="2:17">
      <c r="B36" s="526" t="s">
        <v>545</v>
      </c>
      <c r="C36" s="434"/>
      <c r="D36" s="434"/>
      <c r="E36" s="434"/>
      <c r="F36" s="434"/>
      <c r="G36" s="434"/>
      <c r="H36" s="434"/>
      <c r="I36" s="434"/>
      <c r="J36" s="434"/>
      <c r="K36" s="434"/>
      <c r="L36" s="434"/>
      <c r="M36" s="434"/>
      <c r="N36" s="434"/>
      <c r="O36" s="1182">
        <f t="shared" ref="O36:O41" si="9">SUM(C36:N36)</f>
        <v>0</v>
      </c>
      <c r="P36" s="433"/>
      <c r="Q36" s="1179">
        <f>IF($O$42=0,0,O36/$O$42)</f>
        <v>0</v>
      </c>
    </row>
    <row r="37" spans="2:17">
      <c r="B37" s="526" t="s">
        <v>544</v>
      </c>
      <c r="C37" s="434"/>
      <c r="D37" s="434"/>
      <c r="E37" s="434"/>
      <c r="F37" s="434"/>
      <c r="G37" s="434"/>
      <c r="H37" s="434"/>
      <c r="I37" s="434"/>
      <c r="J37" s="434"/>
      <c r="K37" s="434"/>
      <c r="L37" s="434"/>
      <c r="M37" s="434"/>
      <c r="N37" s="434"/>
      <c r="O37" s="1182">
        <f t="shared" si="9"/>
        <v>0</v>
      </c>
      <c r="P37" s="433"/>
      <c r="Q37" s="1179">
        <f t="shared" ref="Q37:Q42" si="10">IF($O$42=0,0,O37/$O$42)</f>
        <v>0</v>
      </c>
    </row>
    <row r="38" spans="2:17">
      <c r="B38" s="526" t="s">
        <v>542</v>
      </c>
      <c r="C38" s="434"/>
      <c r="D38" s="434"/>
      <c r="E38" s="434"/>
      <c r="F38" s="434"/>
      <c r="G38" s="434"/>
      <c r="H38" s="434"/>
      <c r="I38" s="434"/>
      <c r="J38" s="434"/>
      <c r="K38" s="434"/>
      <c r="L38" s="434"/>
      <c r="M38" s="434"/>
      <c r="N38" s="434"/>
      <c r="O38" s="1182">
        <f t="shared" si="9"/>
        <v>0</v>
      </c>
      <c r="P38" s="433"/>
      <c r="Q38" s="1179">
        <f t="shared" si="10"/>
        <v>0</v>
      </c>
    </row>
    <row r="39" spans="2:17">
      <c r="B39" s="526" t="s">
        <v>541</v>
      </c>
      <c r="C39" s="434"/>
      <c r="D39" s="434"/>
      <c r="E39" s="434"/>
      <c r="F39" s="434"/>
      <c r="G39" s="434"/>
      <c r="H39" s="434"/>
      <c r="I39" s="434"/>
      <c r="J39" s="434"/>
      <c r="K39" s="434"/>
      <c r="L39" s="434"/>
      <c r="M39" s="434"/>
      <c r="N39" s="434"/>
      <c r="O39" s="1182">
        <f t="shared" si="9"/>
        <v>0</v>
      </c>
      <c r="P39" s="433"/>
      <c r="Q39" s="1179">
        <f t="shared" si="10"/>
        <v>0</v>
      </c>
    </row>
    <row r="40" spans="2:17">
      <c r="B40" s="526" t="s">
        <v>543</v>
      </c>
      <c r="C40" s="434"/>
      <c r="D40" s="434"/>
      <c r="E40" s="434"/>
      <c r="F40" s="434"/>
      <c r="G40" s="434"/>
      <c r="H40" s="434"/>
      <c r="I40" s="434"/>
      <c r="J40" s="434"/>
      <c r="K40" s="434"/>
      <c r="L40" s="434"/>
      <c r="M40" s="434"/>
      <c r="N40" s="434"/>
      <c r="O40" s="1182">
        <f t="shared" si="9"/>
        <v>0</v>
      </c>
      <c r="P40" s="433"/>
      <c r="Q40" s="1179">
        <f t="shared" si="10"/>
        <v>0</v>
      </c>
    </row>
    <row r="41" spans="2:17">
      <c r="B41" s="526" t="s">
        <v>540</v>
      </c>
      <c r="C41" s="434"/>
      <c r="D41" s="434"/>
      <c r="E41" s="434"/>
      <c r="F41" s="434"/>
      <c r="G41" s="434"/>
      <c r="H41" s="434"/>
      <c r="I41" s="434"/>
      <c r="J41" s="434"/>
      <c r="K41" s="434"/>
      <c r="L41" s="434"/>
      <c r="M41" s="434"/>
      <c r="N41" s="434"/>
      <c r="O41" s="1182">
        <f t="shared" si="9"/>
        <v>0</v>
      </c>
      <c r="P41" s="433"/>
      <c r="Q41" s="1179">
        <f t="shared" si="10"/>
        <v>0</v>
      </c>
    </row>
    <row r="42" spans="2:17" s="756" customFormat="1" ht="15.75" thickBot="1">
      <c r="B42" s="1176" t="s">
        <v>16</v>
      </c>
      <c r="C42" s="1177">
        <f>SUM(C36:C41)</f>
        <v>0</v>
      </c>
      <c r="D42" s="1177">
        <f t="shared" ref="D42:O42" si="11">SUM(D36:D41)</f>
        <v>0</v>
      </c>
      <c r="E42" s="1177">
        <f t="shared" si="11"/>
        <v>0</v>
      </c>
      <c r="F42" s="1177">
        <f t="shared" si="11"/>
        <v>0</v>
      </c>
      <c r="G42" s="1177">
        <f t="shared" si="11"/>
        <v>0</v>
      </c>
      <c r="H42" s="1177">
        <f t="shared" si="11"/>
        <v>0</v>
      </c>
      <c r="I42" s="1177">
        <f t="shared" si="11"/>
        <v>0</v>
      </c>
      <c r="J42" s="1177">
        <f t="shared" si="11"/>
        <v>0</v>
      </c>
      <c r="K42" s="1177">
        <f t="shared" si="11"/>
        <v>0</v>
      </c>
      <c r="L42" s="1177">
        <f t="shared" si="11"/>
        <v>0</v>
      </c>
      <c r="M42" s="1177">
        <f t="shared" si="11"/>
        <v>0</v>
      </c>
      <c r="N42" s="1177">
        <f t="shared" si="11"/>
        <v>0</v>
      </c>
      <c r="O42" s="1177">
        <f t="shared" si="11"/>
        <v>0</v>
      </c>
      <c r="P42" s="1177">
        <f>SUM(P36:P41)</f>
        <v>0</v>
      </c>
      <c r="Q42" s="1179">
        <f t="shared" si="10"/>
        <v>0</v>
      </c>
    </row>
    <row r="43" spans="2:17" ht="13.5" thickBot="1"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2"/>
      <c r="M43" s="432"/>
      <c r="N43" s="432"/>
      <c r="O43" s="432"/>
      <c r="Q43" s="432"/>
    </row>
    <row r="44" spans="2:17" s="756" customFormat="1" ht="18" thickBot="1">
      <c r="B44" s="1172" t="s">
        <v>27</v>
      </c>
      <c r="C44" s="1136"/>
      <c r="D44" s="1136"/>
      <c r="E44" s="1136"/>
      <c r="F44" s="1136"/>
      <c r="G44" s="1136"/>
      <c r="H44" s="1136"/>
      <c r="I44" s="1136"/>
      <c r="J44" s="1136"/>
      <c r="K44" s="1136"/>
      <c r="L44" s="1136"/>
      <c r="M44" s="1136"/>
      <c r="N44" s="1136"/>
      <c r="O44" s="1136"/>
      <c r="P44" s="1136"/>
      <c r="Q44" s="1136"/>
    </row>
    <row r="45" spans="2:17" s="756" customFormat="1" ht="25.5">
      <c r="B45" s="1173" t="s">
        <v>1088</v>
      </c>
      <c r="C45" s="1174" t="s">
        <v>4</v>
      </c>
      <c r="D45" s="1174" t="s">
        <v>5</v>
      </c>
      <c r="E45" s="1174" t="s">
        <v>6</v>
      </c>
      <c r="F45" s="1174" t="s">
        <v>7</v>
      </c>
      <c r="G45" s="1174" t="s">
        <v>8</v>
      </c>
      <c r="H45" s="1174" t="s">
        <v>9</v>
      </c>
      <c r="I45" s="1174" t="s">
        <v>10</v>
      </c>
      <c r="J45" s="1174" t="s">
        <v>11</v>
      </c>
      <c r="K45" s="1174" t="s">
        <v>12</v>
      </c>
      <c r="L45" s="1174" t="s">
        <v>13</v>
      </c>
      <c r="M45" s="1174" t="s">
        <v>14</v>
      </c>
      <c r="N45" s="1174" t="s">
        <v>15</v>
      </c>
      <c r="O45" s="1174" t="s">
        <v>16</v>
      </c>
      <c r="P45" s="1175" t="s">
        <v>98</v>
      </c>
      <c r="Q45" s="1175" t="s">
        <v>533</v>
      </c>
    </row>
    <row r="46" spans="2:17">
      <c r="B46" s="526" t="s">
        <v>545</v>
      </c>
      <c r="C46" s="434"/>
      <c r="D46" s="434"/>
      <c r="E46" s="434"/>
      <c r="F46" s="434"/>
      <c r="G46" s="434"/>
      <c r="H46" s="434"/>
      <c r="I46" s="434"/>
      <c r="J46" s="434"/>
      <c r="K46" s="434"/>
      <c r="L46" s="434"/>
      <c r="M46" s="434"/>
      <c r="N46" s="434"/>
      <c r="O46" s="1182">
        <f t="shared" ref="O46:O51" si="12">SUM(C46:N46)</f>
        <v>0</v>
      </c>
      <c r="P46" s="433"/>
      <c r="Q46" s="1179">
        <f>IF($O$52=0,0,O46/$O$52)</f>
        <v>0</v>
      </c>
    </row>
    <row r="47" spans="2:17">
      <c r="B47" s="526" t="s">
        <v>544</v>
      </c>
      <c r="C47" s="434"/>
      <c r="D47" s="434"/>
      <c r="E47" s="434"/>
      <c r="F47" s="434"/>
      <c r="G47" s="434"/>
      <c r="H47" s="434"/>
      <c r="I47" s="434"/>
      <c r="J47" s="434"/>
      <c r="K47" s="434"/>
      <c r="L47" s="434"/>
      <c r="M47" s="434"/>
      <c r="N47" s="434"/>
      <c r="O47" s="1182">
        <f t="shared" si="12"/>
        <v>0</v>
      </c>
      <c r="P47" s="433"/>
      <c r="Q47" s="1179">
        <f t="shared" ref="Q47:Q52" si="13">IF($O$52=0,0,O47/$O$52)</f>
        <v>0</v>
      </c>
    </row>
    <row r="48" spans="2:17">
      <c r="B48" s="526" t="s">
        <v>542</v>
      </c>
      <c r="C48" s="434"/>
      <c r="D48" s="434"/>
      <c r="E48" s="434"/>
      <c r="F48" s="434"/>
      <c r="G48" s="434"/>
      <c r="H48" s="434"/>
      <c r="I48" s="434"/>
      <c r="J48" s="434"/>
      <c r="K48" s="434"/>
      <c r="L48" s="434"/>
      <c r="M48" s="434"/>
      <c r="N48" s="434"/>
      <c r="O48" s="1182">
        <f t="shared" si="12"/>
        <v>0</v>
      </c>
      <c r="P48" s="433"/>
      <c r="Q48" s="1179">
        <f t="shared" si="13"/>
        <v>0</v>
      </c>
    </row>
    <row r="49" spans="2:17">
      <c r="B49" s="526" t="s">
        <v>541</v>
      </c>
      <c r="C49" s="434"/>
      <c r="D49" s="434"/>
      <c r="E49" s="434"/>
      <c r="F49" s="434"/>
      <c r="G49" s="434"/>
      <c r="H49" s="434"/>
      <c r="I49" s="434"/>
      <c r="J49" s="434"/>
      <c r="K49" s="434"/>
      <c r="L49" s="434"/>
      <c r="M49" s="434"/>
      <c r="N49" s="434"/>
      <c r="O49" s="1182">
        <f t="shared" si="12"/>
        <v>0</v>
      </c>
      <c r="P49" s="433"/>
      <c r="Q49" s="1179">
        <f t="shared" si="13"/>
        <v>0</v>
      </c>
    </row>
    <row r="50" spans="2:17">
      <c r="B50" s="526" t="s">
        <v>543</v>
      </c>
      <c r="C50" s="434"/>
      <c r="D50" s="434"/>
      <c r="E50" s="434"/>
      <c r="F50" s="434"/>
      <c r="G50" s="434"/>
      <c r="H50" s="434"/>
      <c r="I50" s="434"/>
      <c r="J50" s="434"/>
      <c r="K50" s="434"/>
      <c r="L50" s="434"/>
      <c r="M50" s="434"/>
      <c r="N50" s="434"/>
      <c r="O50" s="1182">
        <f t="shared" si="12"/>
        <v>0</v>
      </c>
      <c r="P50" s="433"/>
      <c r="Q50" s="1179">
        <f t="shared" si="13"/>
        <v>0</v>
      </c>
    </row>
    <row r="51" spans="2:17">
      <c r="B51" s="526" t="s">
        <v>540</v>
      </c>
      <c r="C51" s="434"/>
      <c r="D51" s="434"/>
      <c r="E51" s="434"/>
      <c r="F51" s="434"/>
      <c r="G51" s="434"/>
      <c r="H51" s="434"/>
      <c r="I51" s="434"/>
      <c r="J51" s="434"/>
      <c r="K51" s="434"/>
      <c r="L51" s="434"/>
      <c r="M51" s="434"/>
      <c r="N51" s="434"/>
      <c r="O51" s="1182">
        <f t="shared" si="12"/>
        <v>0</v>
      </c>
      <c r="P51" s="433"/>
      <c r="Q51" s="1179">
        <f t="shared" si="13"/>
        <v>0</v>
      </c>
    </row>
    <row r="52" spans="2:17" s="756" customFormat="1" ht="15.75" thickBot="1">
      <c r="B52" s="1176" t="s">
        <v>16</v>
      </c>
      <c r="C52" s="1177">
        <f>SUM(C46:C51)</f>
        <v>0</v>
      </c>
      <c r="D52" s="1177">
        <f t="shared" ref="D52:O52" si="14">SUM(D46:D51)</f>
        <v>0</v>
      </c>
      <c r="E52" s="1177">
        <f t="shared" si="14"/>
        <v>0</v>
      </c>
      <c r="F52" s="1177">
        <f t="shared" si="14"/>
        <v>0</v>
      </c>
      <c r="G52" s="1177">
        <f t="shared" si="14"/>
        <v>0</v>
      </c>
      <c r="H52" s="1177">
        <f t="shared" si="14"/>
        <v>0</v>
      </c>
      <c r="I52" s="1177">
        <f t="shared" si="14"/>
        <v>0</v>
      </c>
      <c r="J52" s="1177">
        <f t="shared" si="14"/>
        <v>0</v>
      </c>
      <c r="K52" s="1177">
        <f t="shared" si="14"/>
        <v>0</v>
      </c>
      <c r="L52" s="1177">
        <f t="shared" si="14"/>
        <v>0</v>
      </c>
      <c r="M52" s="1177">
        <f t="shared" si="14"/>
        <v>0</v>
      </c>
      <c r="N52" s="1177">
        <f t="shared" si="14"/>
        <v>0</v>
      </c>
      <c r="O52" s="1177">
        <f t="shared" si="14"/>
        <v>0</v>
      </c>
      <c r="P52" s="1177">
        <f>SUM(P46:P51)</f>
        <v>0</v>
      </c>
      <c r="Q52" s="1179">
        <f t="shared" si="13"/>
        <v>0</v>
      </c>
    </row>
    <row r="53" spans="2:17" ht="13.5" thickBot="1">
      <c r="B53" s="431"/>
      <c r="C53" s="432"/>
      <c r="D53" s="432"/>
      <c r="E53" s="432"/>
      <c r="F53" s="432"/>
      <c r="G53" s="432"/>
      <c r="H53" s="432"/>
      <c r="I53" s="432"/>
      <c r="J53" s="432"/>
      <c r="K53" s="432"/>
      <c r="L53" s="432"/>
      <c r="M53" s="432"/>
      <c r="N53" s="432"/>
      <c r="O53" s="432"/>
      <c r="Q53" s="432"/>
    </row>
    <row r="54" spans="2:17" s="756" customFormat="1" ht="18" thickBot="1">
      <c r="B54" s="1172" t="s">
        <v>26</v>
      </c>
      <c r="C54" s="1136"/>
      <c r="D54" s="1136"/>
      <c r="E54" s="1136"/>
      <c r="F54" s="1136"/>
      <c r="G54" s="1136"/>
      <c r="H54" s="1136"/>
      <c r="I54" s="1136"/>
      <c r="J54" s="1136"/>
      <c r="K54" s="1136"/>
      <c r="L54" s="1136"/>
      <c r="M54" s="1136"/>
      <c r="N54" s="1136"/>
      <c r="O54" s="1136"/>
      <c r="P54" s="1136"/>
      <c r="Q54" s="1136"/>
    </row>
    <row r="55" spans="2:17" s="756" customFormat="1" ht="25.5">
      <c r="B55" s="1173" t="s">
        <v>1088</v>
      </c>
      <c r="C55" s="1174" t="s">
        <v>4</v>
      </c>
      <c r="D55" s="1174" t="s">
        <v>5</v>
      </c>
      <c r="E55" s="1174" t="s">
        <v>6</v>
      </c>
      <c r="F55" s="1174" t="s">
        <v>7</v>
      </c>
      <c r="G55" s="1174" t="s">
        <v>8</v>
      </c>
      <c r="H55" s="1174" t="s">
        <v>9</v>
      </c>
      <c r="I55" s="1174" t="s">
        <v>10</v>
      </c>
      <c r="J55" s="1174" t="s">
        <v>11</v>
      </c>
      <c r="K55" s="1174" t="s">
        <v>12</v>
      </c>
      <c r="L55" s="1174" t="s">
        <v>13</v>
      </c>
      <c r="M55" s="1174" t="s">
        <v>14</v>
      </c>
      <c r="N55" s="1174" t="s">
        <v>15</v>
      </c>
      <c r="O55" s="1174" t="s">
        <v>16</v>
      </c>
      <c r="P55" s="1175" t="s">
        <v>98</v>
      </c>
      <c r="Q55" s="1175" t="s">
        <v>533</v>
      </c>
    </row>
    <row r="56" spans="2:17">
      <c r="B56" s="526" t="s">
        <v>545</v>
      </c>
      <c r="C56" s="434"/>
      <c r="D56" s="434"/>
      <c r="E56" s="434"/>
      <c r="F56" s="434"/>
      <c r="G56" s="434"/>
      <c r="H56" s="434"/>
      <c r="I56" s="434"/>
      <c r="J56" s="434"/>
      <c r="K56" s="434"/>
      <c r="L56" s="434"/>
      <c r="M56" s="434"/>
      <c r="N56" s="434"/>
      <c r="O56" s="1182">
        <f t="shared" ref="O56:O61" si="15">SUM(C56:N56)</f>
        <v>0</v>
      </c>
      <c r="P56" s="433"/>
      <c r="Q56" s="1179">
        <f>IF($O$62=0,0,O56/$O$62)</f>
        <v>0</v>
      </c>
    </row>
    <row r="57" spans="2:17">
      <c r="B57" s="526" t="s">
        <v>544</v>
      </c>
      <c r="C57" s="434"/>
      <c r="D57" s="434"/>
      <c r="E57" s="434"/>
      <c r="F57" s="434"/>
      <c r="G57" s="434"/>
      <c r="H57" s="434"/>
      <c r="I57" s="434"/>
      <c r="J57" s="434"/>
      <c r="K57" s="434"/>
      <c r="L57" s="434"/>
      <c r="M57" s="434"/>
      <c r="N57" s="434"/>
      <c r="O57" s="1182">
        <f t="shared" si="15"/>
        <v>0</v>
      </c>
      <c r="P57" s="433"/>
      <c r="Q57" s="1179">
        <f t="shared" ref="Q57:Q62" si="16">IF($O$62=0,0,O57/$O$62)</f>
        <v>0</v>
      </c>
    </row>
    <row r="58" spans="2:17">
      <c r="B58" s="526" t="s">
        <v>542</v>
      </c>
      <c r="C58" s="434"/>
      <c r="D58" s="434"/>
      <c r="E58" s="434"/>
      <c r="F58" s="434"/>
      <c r="G58" s="434"/>
      <c r="H58" s="434"/>
      <c r="I58" s="434"/>
      <c r="J58" s="434"/>
      <c r="K58" s="434"/>
      <c r="L58" s="434"/>
      <c r="M58" s="434"/>
      <c r="N58" s="434"/>
      <c r="O58" s="1182">
        <f t="shared" si="15"/>
        <v>0</v>
      </c>
      <c r="P58" s="433"/>
      <c r="Q58" s="1179">
        <f t="shared" si="16"/>
        <v>0</v>
      </c>
    </row>
    <row r="59" spans="2:17">
      <c r="B59" s="526" t="s">
        <v>541</v>
      </c>
      <c r="C59" s="434"/>
      <c r="D59" s="434"/>
      <c r="E59" s="434"/>
      <c r="F59" s="434"/>
      <c r="G59" s="434"/>
      <c r="H59" s="434"/>
      <c r="I59" s="434"/>
      <c r="J59" s="434"/>
      <c r="K59" s="434"/>
      <c r="L59" s="434"/>
      <c r="M59" s="434"/>
      <c r="N59" s="434"/>
      <c r="O59" s="1182">
        <f t="shared" si="15"/>
        <v>0</v>
      </c>
      <c r="P59" s="433"/>
      <c r="Q59" s="1179">
        <f t="shared" si="16"/>
        <v>0</v>
      </c>
    </row>
    <row r="60" spans="2:17">
      <c r="B60" s="526" t="s">
        <v>543</v>
      </c>
      <c r="C60" s="434"/>
      <c r="D60" s="434"/>
      <c r="E60" s="434"/>
      <c r="F60" s="434"/>
      <c r="G60" s="434"/>
      <c r="H60" s="434"/>
      <c r="I60" s="434"/>
      <c r="J60" s="434"/>
      <c r="K60" s="434"/>
      <c r="L60" s="434"/>
      <c r="M60" s="434"/>
      <c r="N60" s="434"/>
      <c r="O60" s="1182">
        <f t="shared" si="15"/>
        <v>0</v>
      </c>
      <c r="P60" s="433"/>
      <c r="Q60" s="1179">
        <f t="shared" si="16"/>
        <v>0</v>
      </c>
    </row>
    <row r="61" spans="2:17">
      <c r="B61" s="526" t="s">
        <v>540</v>
      </c>
      <c r="C61" s="434"/>
      <c r="D61" s="434"/>
      <c r="E61" s="434"/>
      <c r="F61" s="434"/>
      <c r="G61" s="434"/>
      <c r="H61" s="434"/>
      <c r="I61" s="434"/>
      <c r="J61" s="434"/>
      <c r="K61" s="434"/>
      <c r="L61" s="434"/>
      <c r="M61" s="434"/>
      <c r="N61" s="434"/>
      <c r="O61" s="1182">
        <f t="shared" si="15"/>
        <v>0</v>
      </c>
      <c r="P61" s="433"/>
      <c r="Q61" s="1179">
        <f t="shared" si="16"/>
        <v>0</v>
      </c>
    </row>
    <row r="62" spans="2:17" s="756" customFormat="1" ht="15.75" thickBot="1">
      <c r="B62" s="1176" t="s">
        <v>16</v>
      </c>
      <c r="C62" s="1177">
        <f>SUM(C56:C61)</f>
        <v>0</v>
      </c>
      <c r="D62" s="1177">
        <f t="shared" ref="D62:O62" si="17">SUM(D56:D61)</f>
        <v>0</v>
      </c>
      <c r="E62" s="1177">
        <f t="shared" si="17"/>
        <v>0</v>
      </c>
      <c r="F62" s="1177">
        <f t="shared" si="17"/>
        <v>0</v>
      </c>
      <c r="G62" s="1177">
        <f t="shared" si="17"/>
        <v>0</v>
      </c>
      <c r="H62" s="1177">
        <f t="shared" si="17"/>
        <v>0</v>
      </c>
      <c r="I62" s="1177">
        <f t="shared" si="17"/>
        <v>0</v>
      </c>
      <c r="J62" s="1177">
        <f t="shared" si="17"/>
        <v>0</v>
      </c>
      <c r="K62" s="1177">
        <f t="shared" si="17"/>
        <v>0</v>
      </c>
      <c r="L62" s="1177">
        <f t="shared" si="17"/>
        <v>0</v>
      </c>
      <c r="M62" s="1177">
        <f t="shared" si="17"/>
        <v>0</v>
      </c>
      <c r="N62" s="1177">
        <f t="shared" si="17"/>
        <v>0</v>
      </c>
      <c r="O62" s="1177">
        <f t="shared" si="17"/>
        <v>0</v>
      </c>
      <c r="P62" s="1177">
        <f>SUM(P56:P61)</f>
        <v>0</v>
      </c>
      <c r="Q62" s="1179">
        <f t="shared" si="16"/>
        <v>0</v>
      </c>
    </row>
    <row r="63" spans="2:17" ht="13.5" thickBot="1">
      <c r="B63" s="431"/>
      <c r="C63" s="432"/>
      <c r="D63" s="432"/>
      <c r="E63" s="432"/>
      <c r="F63" s="432"/>
      <c r="G63" s="432"/>
      <c r="H63" s="432"/>
      <c r="I63" s="432"/>
      <c r="J63" s="432"/>
      <c r="K63" s="432"/>
      <c r="L63" s="432"/>
      <c r="M63" s="432"/>
      <c r="N63" s="432"/>
      <c r="O63" s="432"/>
      <c r="Q63" s="432"/>
    </row>
    <row r="64" spans="2:17" s="756" customFormat="1" ht="15.75" thickBot="1">
      <c r="B64" s="1172" t="s">
        <v>25</v>
      </c>
      <c r="C64" s="1136"/>
      <c r="D64" s="1136"/>
      <c r="E64" s="1136"/>
      <c r="F64" s="1136"/>
      <c r="G64" s="1136"/>
      <c r="H64" s="1136"/>
      <c r="I64" s="1136"/>
      <c r="J64" s="1136"/>
      <c r="K64" s="1136"/>
      <c r="L64" s="1136"/>
      <c r="M64" s="1136"/>
      <c r="N64" s="1136"/>
      <c r="O64" s="1136"/>
      <c r="P64" s="1136"/>
      <c r="Q64" s="1136"/>
    </row>
    <row r="65" spans="2:17" s="756" customFormat="1" ht="25.5">
      <c r="B65" s="1173" t="s">
        <v>1088</v>
      </c>
      <c r="C65" s="1174" t="s">
        <v>4</v>
      </c>
      <c r="D65" s="1174" t="s">
        <v>5</v>
      </c>
      <c r="E65" s="1174" t="s">
        <v>6</v>
      </c>
      <c r="F65" s="1174" t="s">
        <v>7</v>
      </c>
      <c r="G65" s="1174" t="s">
        <v>8</v>
      </c>
      <c r="H65" s="1174" t="s">
        <v>9</v>
      </c>
      <c r="I65" s="1174" t="s">
        <v>10</v>
      </c>
      <c r="J65" s="1174" t="s">
        <v>11</v>
      </c>
      <c r="K65" s="1174" t="s">
        <v>12</v>
      </c>
      <c r="L65" s="1174" t="s">
        <v>13</v>
      </c>
      <c r="M65" s="1174" t="s">
        <v>14</v>
      </c>
      <c r="N65" s="1174" t="s">
        <v>15</v>
      </c>
      <c r="O65" s="1174" t="s">
        <v>16</v>
      </c>
      <c r="P65" s="1175" t="s">
        <v>98</v>
      </c>
      <c r="Q65" s="1175" t="s">
        <v>533</v>
      </c>
    </row>
    <row r="66" spans="2:17" s="756" customFormat="1">
      <c r="B66" s="1180" t="s">
        <v>545</v>
      </c>
      <c r="C66" s="1181">
        <f>C6+C16+C26+C36+C46+C56</f>
        <v>0</v>
      </c>
      <c r="D66" s="1181">
        <f t="shared" ref="D66:N66" si="18">D6+D16+D26+D36+D46+D56</f>
        <v>0</v>
      </c>
      <c r="E66" s="1181">
        <f t="shared" si="18"/>
        <v>0</v>
      </c>
      <c r="F66" s="1181">
        <f t="shared" si="18"/>
        <v>0</v>
      </c>
      <c r="G66" s="1181">
        <f t="shared" si="18"/>
        <v>0</v>
      </c>
      <c r="H66" s="1181">
        <f t="shared" si="18"/>
        <v>0</v>
      </c>
      <c r="I66" s="1181">
        <f t="shared" si="18"/>
        <v>0</v>
      </c>
      <c r="J66" s="1181">
        <f t="shared" si="18"/>
        <v>0</v>
      </c>
      <c r="K66" s="1181">
        <f t="shared" si="18"/>
        <v>0</v>
      </c>
      <c r="L66" s="1181">
        <f t="shared" si="18"/>
        <v>0</v>
      </c>
      <c r="M66" s="1181">
        <f t="shared" si="18"/>
        <v>0</v>
      </c>
      <c r="N66" s="1181">
        <f t="shared" si="18"/>
        <v>0</v>
      </c>
      <c r="O66" s="1182">
        <f t="shared" ref="O66:O71" si="19">SUM(C66:N66)</f>
        <v>0</v>
      </c>
      <c r="P66" s="1183">
        <f>P6+P16+P26+P36+P46+P56</f>
        <v>0</v>
      </c>
      <c r="Q66" s="1179">
        <f>IF($O$72=0,0,O66/$O$72)</f>
        <v>0</v>
      </c>
    </row>
    <row r="67" spans="2:17" s="756" customFormat="1">
      <c r="B67" s="1180" t="s">
        <v>544</v>
      </c>
      <c r="C67" s="1181">
        <f t="shared" ref="C67:N71" si="20">C7+C17+C27+C37+C47+C57</f>
        <v>0</v>
      </c>
      <c r="D67" s="1181">
        <f t="shared" si="20"/>
        <v>0</v>
      </c>
      <c r="E67" s="1181">
        <f t="shared" si="20"/>
        <v>0</v>
      </c>
      <c r="F67" s="1181">
        <f t="shared" si="20"/>
        <v>0</v>
      </c>
      <c r="G67" s="1181">
        <f t="shared" si="20"/>
        <v>0</v>
      </c>
      <c r="H67" s="1181">
        <f t="shared" si="20"/>
        <v>0</v>
      </c>
      <c r="I67" s="1181">
        <f t="shared" si="20"/>
        <v>0</v>
      </c>
      <c r="J67" s="1181">
        <f t="shared" si="20"/>
        <v>0</v>
      </c>
      <c r="K67" s="1181">
        <f t="shared" si="20"/>
        <v>0</v>
      </c>
      <c r="L67" s="1181">
        <f t="shared" si="20"/>
        <v>0</v>
      </c>
      <c r="M67" s="1181">
        <f t="shared" si="20"/>
        <v>0</v>
      </c>
      <c r="N67" s="1181">
        <f t="shared" si="20"/>
        <v>0</v>
      </c>
      <c r="O67" s="1182">
        <f t="shared" si="19"/>
        <v>0</v>
      </c>
      <c r="P67" s="1183">
        <f t="shared" ref="P67:P71" si="21">P7+P17+P27+P37+P47+P57</f>
        <v>0</v>
      </c>
      <c r="Q67" s="1179">
        <f t="shared" ref="Q67:Q72" si="22">IF($O$72=0,0,O67/$O$72)</f>
        <v>0</v>
      </c>
    </row>
    <row r="68" spans="2:17" s="756" customFormat="1">
      <c r="B68" s="1180" t="s">
        <v>542</v>
      </c>
      <c r="C68" s="1181">
        <f t="shared" si="20"/>
        <v>0</v>
      </c>
      <c r="D68" s="1181">
        <f t="shared" si="20"/>
        <v>0</v>
      </c>
      <c r="E68" s="1181">
        <f t="shared" si="20"/>
        <v>0</v>
      </c>
      <c r="F68" s="1181">
        <f t="shared" si="20"/>
        <v>0</v>
      </c>
      <c r="G68" s="1181">
        <f t="shared" si="20"/>
        <v>0</v>
      </c>
      <c r="H68" s="1181">
        <f t="shared" si="20"/>
        <v>0</v>
      </c>
      <c r="I68" s="1181">
        <f t="shared" si="20"/>
        <v>0</v>
      </c>
      <c r="J68" s="1181">
        <f t="shared" si="20"/>
        <v>0</v>
      </c>
      <c r="K68" s="1181">
        <f t="shared" si="20"/>
        <v>0</v>
      </c>
      <c r="L68" s="1181">
        <f t="shared" si="20"/>
        <v>0</v>
      </c>
      <c r="M68" s="1181">
        <f t="shared" si="20"/>
        <v>0</v>
      </c>
      <c r="N68" s="1181">
        <f t="shared" si="20"/>
        <v>0</v>
      </c>
      <c r="O68" s="1182">
        <f t="shared" si="19"/>
        <v>0</v>
      </c>
      <c r="P68" s="1183">
        <f t="shared" si="21"/>
        <v>0</v>
      </c>
      <c r="Q68" s="1179">
        <f t="shared" si="22"/>
        <v>0</v>
      </c>
    </row>
    <row r="69" spans="2:17" s="756" customFormat="1">
      <c r="B69" s="1180" t="s">
        <v>541</v>
      </c>
      <c r="C69" s="1181">
        <f t="shared" si="20"/>
        <v>0</v>
      </c>
      <c r="D69" s="1181">
        <f t="shared" si="20"/>
        <v>0</v>
      </c>
      <c r="E69" s="1181">
        <f t="shared" si="20"/>
        <v>0</v>
      </c>
      <c r="F69" s="1181">
        <f t="shared" si="20"/>
        <v>0</v>
      </c>
      <c r="G69" s="1181">
        <f t="shared" si="20"/>
        <v>0</v>
      </c>
      <c r="H69" s="1181">
        <f t="shared" si="20"/>
        <v>0</v>
      </c>
      <c r="I69" s="1181">
        <f t="shared" si="20"/>
        <v>0</v>
      </c>
      <c r="J69" s="1181">
        <f t="shared" si="20"/>
        <v>0</v>
      </c>
      <c r="K69" s="1181">
        <f t="shared" si="20"/>
        <v>0</v>
      </c>
      <c r="L69" s="1181">
        <f t="shared" si="20"/>
        <v>0</v>
      </c>
      <c r="M69" s="1181">
        <f t="shared" si="20"/>
        <v>0</v>
      </c>
      <c r="N69" s="1181">
        <f t="shared" si="20"/>
        <v>0</v>
      </c>
      <c r="O69" s="1182">
        <f t="shared" si="19"/>
        <v>0</v>
      </c>
      <c r="P69" s="1183">
        <f t="shared" si="21"/>
        <v>0</v>
      </c>
      <c r="Q69" s="1179">
        <f t="shared" si="22"/>
        <v>0</v>
      </c>
    </row>
    <row r="70" spans="2:17" s="756" customFormat="1">
      <c r="B70" s="1180" t="s">
        <v>543</v>
      </c>
      <c r="C70" s="1181">
        <f t="shared" si="20"/>
        <v>0</v>
      </c>
      <c r="D70" s="1181">
        <f t="shared" si="20"/>
        <v>0</v>
      </c>
      <c r="E70" s="1181">
        <f t="shared" si="20"/>
        <v>0</v>
      </c>
      <c r="F70" s="1181">
        <f t="shared" si="20"/>
        <v>0</v>
      </c>
      <c r="G70" s="1181">
        <f t="shared" si="20"/>
        <v>0</v>
      </c>
      <c r="H70" s="1181">
        <f t="shared" si="20"/>
        <v>0</v>
      </c>
      <c r="I70" s="1181">
        <f t="shared" si="20"/>
        <v>0</v>
      </c>
      <c r="J70" s="1181">
        <f t="shared" si="20"/>
        <v>0</v>
      </c>
      <c r="K70" s="1181">
        <f t="shared" si="20"/>
        <v>0</v>
      </c>
      <c r="L70" s="1181">
        <f t="shared" si="20"/>
        <v>0</v>
      </c>
      <c r="M70" s="1181">
        <f t="shared" si="20"/>
        <v>0</v>
      </c>
      <c r="N70" s="1181">
        <f t="shared" si="20"/>
        <v>0</v>
      </c>
      <c r="O70" s="1182">
        <f t="shared" si="19"/>
        <v>0</v>
      </c>
      <c r="P70" s="1183">
        <f t="shared" si="21"/>
        <v>0</v>
      </c>
      <c r="Q70" s="1179">
        <f t="shared" si="22"/>
        <v>0</v>
      </c>
    </row>
    <row r="71" spans="2:17" s="756" customFormat="1">
      <c r="B71" s="1180" t="s">
        <v>540</v>
      </c>
      <c r="C71" s="1181">
        <f t="shared" si="20"/>
        <v>0</v>
      </c>
      <c r="D71" s="1181">
        <f t="shared" si="20"/>
        <v>0</v>
      </c>
      <c r="E71" s="1181">
        <f t="shared" si="20"/>
        <v>0</v>
      </c>
      <c r="F71" s="1181">
        <f t="shared" si="20"/>
        <v>0</v>
      </c>
      <c r="G71" s="1181">
        <f t="shared" si="20"/>
        <v>0</v>
      </c>
      <c r="H71" s="1181">
        <f t="shared" si="20"/>
        <v>0</v>
      </c>
      <c r="I71" s="1181">
        <f t="shared" si="20"/>
        <v>0</v>
      </c>
      <c r="J71" s="1181">
        <f t="shared" si="20"/>
        <v>0</v>
      </c>
      <c r="K71" s="1181">
        <f t="shared" si="20"/>
        <v>0</v>
      </c>
      <c r="L71" s="1181">
        <f t="shared" si="20"/>
        <v>0</v>
      </c>
      <c r="M71" s="1181">
        <f t="shared" si="20"/>
        <v>0</v>
      </c>
      <c r="N71" s="1181">
        <f t="shared" si="20"/>
        <v>0</v>
      </c>
      <c r="O71" s="1182">
        <f t="shared" si="19"/>
        <v>0</v>
      </c>
      <c r="P71" s="1183">
        <f t="shared" si="21"/>
        <v>0</v>
      </c>
      <c r="Q71" s="1179">
        <f t="shared" si="22"/>
        <v>0</v>
      </c>
    </row>
    <row r="72" spans="2:17" s="756" customFormat="1" ht="15.75" thickBot="1">
      <c r="B72" s="1176" t="s">
        <v>16</v>
      </c>
      <c r="C72" s="1177">
        <f>SUM(C66:C71)</f>
        <v>0</v>
      </c>
      <c r="D72" s="1177">
        <f t="shared" ref="D72:O72" si="23">SUM(D66:D71)</f>
        <v>0</v>
      </c>
      <c r="E72" s="1177">
        <f t="shared" si="23"/>
        <v>0</v>
      </c>
      <c r="F72" s="1177">
        <f t="shared" si="23"/>
        <v>0</v>
      </c>
      <c r="G72" s="1177">
        <f t="shared" si="23"/>
        <v>0</v>
      </c>
      <c r="H72" s="1177">
        <f t="shared" si="23"/>
        <v>0</v>
      </c>
      <c r="I72" s="1177">
        <f t="shared" si="23"/>
        <v>0</v>
      </c>
      <c r="J72" s="1177">
        <f t="shared" si="23"/>
        <v>0</v>
      </c>
      <c r="K72" s="1177">
        <f t="shared" si="23"/>
        <v>0</v>
      </c>
      <c r="L72" s="1177">
        <f t="shared" si="23"/>
        <v>0</v>
      </c>
      <c r="M72" s="1177">
        <f t="shared" si="23"/>
        <v>0</v>
      </c>
      <c r="N72" s="1177">
        <f t="shared" si="23"/>
        <v>0</v>
      </c>
      <c r="O72" s="1177">
        <f t="shared" si="23"/>
        <v>0</v>
      </c>
      <c r="P72" s="1177">
        <f>SUM(P66:P71)</f>
        <v>0</v>
      </c>
      <c r="Q72" s="1178">
        <f t="shared" si="22"/>
        <v>0</v>
      </c>
    </row>
    <row r="73" spans="2:17" ht="9" customHeight="1"/>
  </sheetData>
  <sheetProtection password="D6CB" sheet="1" objects="1" scenarios="1" formatCells="0" formatColumns="0" formatRows="0" selectLockedCells="1"/>
  <pageMargins left="0.39370078740157483" right="0.39370078740157483" top="0.39370078740157483" bottom="0.39370078740157483" header="0" footer="0"/>
  <pageSetup paperSize="9" scale="60" fitToHeight="2" orientation="landscape" r:id="rId1"/>
  <rowBreaks count="1" manualBreakCount="1">
    <brk id="33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42</vt:i4>
      </vt:variant>
      <vt:variant>
        <vt:lpstr>Adlandırılmış Aralıklar</vt:lpstr>
      </vt:variant>
      <vt:variant>
        <vt:i4>43</vt:i4>
      </vt:variant>
    </vt:vector>
  </HeadingPairs>
  <TitlesOfParts>
    <vt:vector size="85" baseType="lpstr">
      <vt:lpstr>Ekler</vt:lpstr>
      <vt:lpstr>Profil ve Lisans Bilgileri</vt:lpstr>
      <vt:lpstr>Temel Veriler</vt:lpstr>
      <vt:lpstr>Yıllık Bilanço</vt:lpstr>
      <vt:lpstr>Yıllık Gelir Tablosu</vt:lpstr>
      <vt:lpstr>Yıllık Nakit Akım</vt:lpstr>
      <vt:lpstr>Mizanlar</vt:lpstr>
      <vt:lpstr>Alımlar</vt:lpstr>
      <vt:lpstr>Satışlar </vt:lpstr>
      <vt:lpstr>Serbest Tüketiciler</vt:lpstr>
      <vt:lpstr>Taşıma</vt:lpstr>
      <vt:lpstr>İşletme Giderleri</vt:lpstr>
      <vt:lpstr>İşletme Gideri Mizan Karşılığı</vt:lpstr>
      <vt:lpstr>Bina Kira Giderleri</vt:lpstr>
      <vt:lpstr>Taşıt Kira Giderleri</vt:lpstr>
      <vt:lpstr>Yazılım Kira Giderleri</vt:lpstr>
      <vt:lpstr>Fatura Bilgileri</vt:lpstr>
      <vt:lpstr>Periyodik Muayene Bilgileri</vt:lpstr>
      <vt:lpstr>İstihdam</vt:lpstr>
      <vt:lpstr>Krediler</vt:lpstr>
      <vt:lpstr>Hizmet Kalitesi</vt:lpstr>
      <vt:lpstr>Tüketici Bilgileri</vt:lpstr>
      <vt:lpstr>Yatırımlar-Mevcut Bölge</vt:lpstr>
      <vt:lpstr>Yatırımlar-Genişleme1</vt:lpstr>
      <vt:lpstr>Yatırımlar-Genişleme2</vt:lpstr>
      <vt:lpstr>Münferit Hatlar</vt:lpstr>
      <vt:lpstr>Yatırımlar-Konsolide</vt:lpstr>
      <vt:lpstr>Yatırım Dağılımı</vt:lpstr>
      <vt:lpstr>Planlanan Yatırımlar</vt:lpstr>
      <vt:lpstr>İstasyon Bilgileri</vt:lpstr>
      <vt:lpstr>Deplase Hatlar</vt:lpstr>
      <vt:lpstr>Hakedişler</vt:lpstr>
      <vt:lpstr>Hakediş Metrajları</vt:lpstr>
      <vt:lpstr>Sayaç Bilgileri</vt:lpstr>
      <vt:lpstr>ŞHDV</vt:lpstr>
      <vt:lpstr>Faaliyet Gelirleri</vt:lpstr>
      <vt:lpstr>Faaliyet Geliri Mizan Karşılığı</vt:lpstr>
      <vt:lpstr>Güvence Bedeli</vt:lpstr>
      <vt:lpstr>Varlık Satışı</vt:lpstr>
      <vt:lpstr>Tüketim Grubu Satış Tablosu_V1</vt:lpstr>
      <vt:lpstr>Tüketim Grubu Satış Tablosu_V2</vt:lpstr>
      <vt:lpstr>Müşteri Profili</vt:lpstr>
      <vt:lpstr>Hakedişler!Usul</vt:lpstr>
      <vt:lpstr>Alımlar!Yazdırma_Alanı</vt:lpstr>
      <vt:lpstr>'Bina Kira Giderleri'!Yazdırma_Alanı</vt:lpstr>
      <vt:lpstr>'Deplase Hatlar'!Yazdırma_Alanı</vt:lpstr>
      <vt:lpstr>Ekler!Yazdırma_Alanı</vt:lpstr>
      <vt:lpstr>'Faaliyet Geliri Mizan Karşılığı'!Yazdırma_Alanı</vt:lpstr>
      <vt:lpstr>'Faaliyet Gelirleri'!Yazdırma_Alanı</vt:lpstr>
      <vt:lpstr>'Fatura Bilgileri'!Yazdırma_Alanı</vt:lpstr>
      <vt:lpstr>'Güvence Bedeli'!Yazdırma_Alanı</vt:lpstr>
      <vt:lpstr>'Hakediş Metrajları'!Yazdırma_Alanı</vt:lpstr>
      <vt:lpstr>Hakedişler!Yazdırma_Alanı</vt:lpstr>
      <vt:lpstr>'Hizmet Kalitesi'!Yazdırma_Alanı</vt:lpstr>
      <vt:lpstr>'İstasyon Bilgileri'!Yazdırma_Alanı</vt:lpstr>
      <vt:lpstr>İstihdam!Yazdırma_Alanı</vt:lpstr>
      <vt:lpstr>'İşletme Gideri Mizan Karşılığı'!Yazdırma_Alanı</vt:lpstr>
      <vt:lpstr>'İşletme Giderleri'!Yazdırma_Alanı</vt:lpstr>
      <vt:lpstr>Krediler!Yazdırma_Alanı</vt:lpstr>
      <vt:lpstr>Mizanlar!Yazdırma_Alanı</vt:lpstr>
      <vt:lpstr>'Münferit Hatlar'!Yazdırma_Alanı</vt:lpstr>
      <vt:lpstr>'Müşteri Profili'!Yazdırma_Alanı</vt:lpstr>
      <vt:lpstr>'Periyodik Muayene Bilgileri'!Yazdırma_Alanı</vt:lpstr>
      <vt:lpstr>'Planlanan Yatırımlar'!Yazdırma_Alanı</vt:lpstr>
      <vt:lpstr>'Profil ve Lisans Bilgileri'!Yazdırma_Alanı</vt:lpstr>
      <vt:lpstr>'Satışlar '!Yazdırma_Alanı</vt:lpstr>
      <vt:lpstr>'Sayaç Bilgileri'!Yazdırma_Alanı</vt:lpstr>
      <vt:lpstr>'Serbest Tüketiciler'!Yazdırma_Alanı</vt:lpstr>
      <vt:lpstr>ŞHDV!Yazdırma_Alanı</vt:lpstr>
      <vt:lpstr>Taşıma!Yazdırma_Alanı</vt:lpstr>
      <vt:lpstr>'Taşıt Kira Giderleri'!Yazdırma_Alanı</vt:lpstr>
      <vt:lpstr>'Temel Veriler'!Yazdırma_Alanı</vt:lpstr>
      <vt:lpstr>'Tüketici Bilgileri'!Yazdırma_Alanı</vt:lpstr>
      <vt:lpstr>'Tüketim Grubu Satış Tablosu_V1'!Yazdırma_Alanı</vt:lpstr>
      <vt:lpstr>'Tüketim Grubu Satış Tablosu_V2'!Yazdırma_Alanı</vt:lpstr>
      <vt:lpstr>'Varlık Satışı'!Yazdırma_Alanı</vt:lpstr>
      <vt:lpstr>'Yatırım Dağılımı'!Yazdırma_Alanı</vt:lpstr>
      <vt:lpstr>'Yatırımlar-Genişleme1'!Yazdırma_Alanı</vt:lpstr>
      <vt:lpstr>'Yatırımlar-Genişleme2'!Yazdırma_Alanı</vt:lpstr>
      <vt:lpstr>'Yatırımlar-Konsolide'!Yazdırma_Alanı</vt:lpstr>
      <vt:lpstr>'Yatırımlar-Mevcut Bölge'!Yazdırma_Alanı</vt:lpstr>
      <vt:lpstr>'Yazılım Kira Giderleri'!Yazdırma_Alanı</vt:lpstr>
      <vt:lpstr>'Yıllık Bilanço'!Yazdırma_Alanı</vt:lpstr>
      <vt:lpstr>'Yıllık Gelir Tablosu'!Yazdırma_Alanı</vt:lpstr>
      <vt:lpstr>'Yıllık Nakit Akım'!Yazdırma_Alanı</vt:lpstr>
    </vt:vector>
  </TitlesOfParts>
  <Company>TURBO A.Ş.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Serkan ŞEN;Ahmet Özkaya;AHMET DOĞAN</dc:creator>
  <cp:lastModifiedBy>AHMET DOĞAN</cp:lastModifiedBy>
  <cp:lastPrinted>2017-03-17T13:16:08Z</cp:lastPrinted>
  <dcterms:created xsi:type="dcterms:W3CDTF">2013-12-20T12:17:56Z</dcterms:created>
  <dcterms:modified xsi:type="dcterms:W3CDTF">2017-04-10T08:46:56Z</dcterms:modified>
</cp:coreProperties>
</file>